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56" documentId="8_{D8919417-DBDB-4E55-90F5-B53A3C69AECE}" xr6:coauthVersionLast="47" xr6:coauthVersionMax="47" xr10:uidLastSave="{1372FEA9-5263-43BB-9D3E-80AFC74F358A}"/>
  <bookViews>
    <workbookView xWindow="-110" yWindow="-110" windowWidth="19420" windowHeight="10420" tabRatio="949" xr2:uid="{00000000-000D-0000-FFFF-FFFF00000000}"/>
  </bookViews>
  <sheets>
    <sheet name="2021" sheetId="16" r:id="rId1"/>
    <sheet name="+юр лица_2020" sheetId="11" state="hidden" r:id="rId2"/>
    <sheet name="+БлагСпонсор2020" sheetId="14" state="hidden" r:id="rId3"/>
    <sheet name="-+ЛектораИнформация2020" sheetId="13" state="hidden" r:id="rId4"/>
    <sheet name="_РасходыЮрлица" sheetId="9" state="hidden" r:id="rId5"/>
    <sheet name="_РасходыФЛП" sheetId="8" state="hidden" r:id="rId6"/>
    <sheet name="_РасходыЗарплата" sheetId="5" state="hidden" r:id="rId7"/>
    <sheet name="_юр ос_" sheetId="10" state="hidden" r:id="rId8"/>
    <sheet name="ЛектораИнформация" sheetId="4" state="hidden" r:id="rId9"/>
    <sheet name="Свод юр" sheetId="7" state="hidden" r:id="rId10"/>
    <sheet name="юр ос" sheetId="6" state="hidden" r:id="rId11"/>
  </sheets>
  <definedNames>
    <definedName name="_xlnm._FilterDatabase" localSheetId="6" hidden="1">_РасходыЗарплата!$A$3:$R$193</definedName>
    <definedName name="_xlnm._FilterDatabase" localSheetId="5" hidden="1">_РасходыФЛП!$A$1:$B$1</definedName>
    <definedName name="_xlnm._FilterDatabase" localSheetId="7" hidden="1">'_юр ос_'!$F$5:$AL$101</definedName>
    <definedName name="_xlnm._FilterDatabase" localSheetId="3" hidden="1">'-+ЛектораИнформация2020'!$F$178:$K$301</definedName>
    <definedName name="_xlnm._FilterDatabase" localSheetId="1" hidden="1">'+юр лица_2020'!$A$1:$T$785</definedName>
    <definedName name="_xlnm._FilterDatabase" localSheetId="8" hidden="1">ЛектораИнформация!$A$1:$E$90</definedName>
    <definedName name="_xlnm._FilterDatabase" localSheetId="10" hidden="1">'юр ос'!$B$5:$AG$32</definedName>
    <definedName name="_xlnm.Print_Area" localSheetId="0">'2021'!$A$1:$N$169</definedName>
  </definedNames>
  <calcPr calcId="191029"/>
  <pivotCaches>
    <pivotCache cacheId="12" r:id="rId12"/>
    <pivotCache cacheId="13" r:id="rId13"/>
    <pivotCache cacheId="14" r:id="rId14"/>
    <pivotCache cacheId="15" r:id="rId15"/>
    <pivotCache cacheId="16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9" i="16" l="1"/>
  <c r="G160" i="16"/>
  <c r="H160" i="16" l="1"/>
  <c r="H159" i="16"/>
  <c r="N159" i="16" s="1"/>
  <c r="T137" i="16"/>
  <c r="S137" i="16"/>
  <c r="P137" i="16"/>
  <c r="O137" i="16"/>
  <c r="K138" i="16" l="1"/>
  <c r="L138" i="16"/>
  <c r="L137" i="16"/>
  <c r="K137" i="16"/>
  <c r="R137" i="16"/>
  <c r="Q137" i="16"/>
  <c r="R138" i="16" s="1"/>
  <c r="H302" i="13"/>
  <c r="G302" i="13"/>
  <c r="H172" i="13"/>
  <c r="G172" i="13"/>
  <c r="G304" i="13" s="1"/>
  <c r="O11" i="13"/>
  <c r="K169" i="13"/>
  <c r="K168" i="13"/>
  <c r="K167" i="13"/>
  <c r="K166" i="13"/>
  <c r="K165" i="13"/>
  <c r="K164" i="13"/>
  <c r="K163" i="13"/>
  <c r="K162" i="13"/>
  <c r="K161" i="13"/>
  <c r="K157" i="13"/>
  <c r="K151" i="13"/>
  <c r="K140" i="13"/>
  <c r="K131" i="13"/>
  <c r="K130" i="13"/>
  <c r="K113" i="13"/>
  <c r="K107" i="13"/>
  <c r="K93" i="13"/>
  <c r="K92" i="13"/>
  <c r="K91" i="13"/>
  <c r="K88" i="13"/>
  <c r="K84" i="13"/>
  <c r="K83" i="13"/>
  <c r="K82" i="13"/>
  <c r="K81" i="13"/>
  <c r="K80" i="13"/>
  <c r="K73" i="13"/>
  <c r="K72" i="13"/>
  <c r="K71" i="13"/>
  <c r="K70" i="13"/>
  <c r="K69" i="13"/>
  <c r="K66" i="13"/>
  <c r="K64" i="13"/>
  <c r="K63" i="13"/>
  <c r="K58" i="13"/>
  <c r="K57" i="13"/>
  <c r="K56" i="13"/>
  <c r="K54" i="13"/>
  <c r="K47" i="13"/>
  <c r="K46" i="13"/>
  <c r="K45" i="13"/>
  <c r="K41" i="13"/>
  <c r="K40" i="13"/>
  <c r="K39" i="13"/>
  <c r="K38" i="13"/>
  <c r="K36" i="13"/>
  <c r="K35" i="13"/>
  <c r="K34" i="13"/>
  <c r="K33" i="13"/>
  <c r="K32" i="13"/>
  <c r="K25" i="13"/>
  <c r="K24" i="13"/>
  <c r="K19" i="13"/>
  <c r="K15" i="13"/>
  <c r="K14" i="13"/>
  <c r="K10" i="13"/>
  <c r="K8" i="13"/>
  <c r="K7" i="13"/>
  <c r="I169" i="13"/>
  <c r="I168" i="13"/>
  <c r="I167" i="13"/>
  <c r="I166" i="13"/>
  <c r="I165" i="13"/>
  <c r="I164" i="13"/>
  <c r="I163" i="13"/>
  <c r="I162" i="13"/>
  <c r="I161" i="13"/>
  <c r="I157" i="13"/>
  <c r="I151" i="13"/>
  <c r="I140" i="13"/>
  <c r="I131" i="13"/>
  <c r="I130" i="13"/>
  <c r="I113" i="13"/>
  <c r="I107" i="13"/>
  <c r="I93" i="13"/>
  <c r="I92" i="13"/>
  <c r="I91" i="13"/>
  <c r="I88" i="13"/>
  <c r="I84" i="13"/>
  <c r="I83" i="13"/>
  <c r="I82" i="13"/>
  <c r="I81" i="13"/>
  <c r="I80" i="13"/>
  <c r="I73" i="13"/>
  <c r="I72" i="13"/>
  <c r="I71" i="13"/>
  <c r="I70" i="13"/>
  <c r="I69" i="13"/>
  <c r="I66" i="13"/>
  <c r="I64" i="13"/>
  <c r="I63" i="13"/>
  <c r="I58" i="13"/>
  <c r="I57" i="13"/>
  <c r="I56" i="13"/>
  <c r="I54" i="13"/>
  <c r="I47" i="13"/>
  <c r="I46" i="13"/>
  <c r="I45" i="13"/>
  <c r="I41" i="13"/>
  <c r="I40" i="13"/>
  <c r="I39" i="13"/>
  <c r="I38" i="13"/>
  <c r="I36" i="13"/>
  <c r="I35" i="13"/>
  <c r="I34" i="13"/>
  <c r="I33" i="13"/>
  <c r="I32" i="13"/>
  <c r="I25" i="13"/>
  <c r="I24" i="13"/>
  <c r="I19" i="13"/>
  <c r="I15" i="13"/>
  <c r="I14" i="13"/>
  <c r="I10" i="13"/>
  <c r="I8" i="13"/>
  <c r="I7" i="13"/>
  <c r="K6" i="13"/>
  <c r="I6" i="13"/>
  <c r="H304" i="13" l="1"/>
  <c r="N137" i="16"/>
  <c r="N166" i="16" s="1"/>
  <c r="K150" i="13" l="1"/>
  <c r="J150" i="13"/>
  <c r="I150" i="13"/>
  <c r="K144" i="13"/>
  <c r="J144" i="13"/>
  <c r="I144" i="13"/>
  <c r="K143" i="13"/>
  <c r="J143" i="13"/>
  <c r="I143" i="13"/>
  <c r="K141" i="13"/>
  <c r="J141" i="13"/>
  <c r="I141" i="13"/>
  <c r="K120" i="13"/>
  <c r="J120" i="13"/>
  <c r="I120" i="13"/>
  <c r="K115" i="13"/>
  <c r="J115" i="13"/>
  <c r="I115" i="13"/>
  <c r="K111" i="13"/>
  <c r="J111" i="13"/>
  <c r="I111" i="13"/>
  <c r="K102" i="13"/>
  <c r="J102" i="13"/>
  <c r="I102" i="13"/>
  <c r="K101" i="13"/>
  <c r="J101" i="13"/>
  <c r="I101" i="13"/>
  <c r="K95" i="13"/>
  <c r="J95" i="13"/>
  <c r="I95" i="13"/>
  <c r="K75" i="13"/>
  <c r="J75" i="13"/>
  <c r="I75" i="13"/>
  <c r="K65" i="13"/>
  <c r="J65" i="13"/>
  <c r="I65" i="13"/>
  <c r="K55" i="13"/>
  <c r="J55" i="13"/>
  <c r="I55" i="13"/>
  <c r="K52" i="13"/>
  <c r="J52" i="13"/>
  <c r="I52" i="13"/>
  <c r="K30" i="13"/>
  <c r="J30" i="13"/>
  <c r="I30" i="13"/>
  <c r="K26" i="13"/>
  <c r="J26" i="13"/>
  <c r="I26" i="13"/>
  <c r="K21" i="13"/>
  <c r="J21" i="13"/>
  <c r="I21" i="13"/>
  <c r="O7" i="13"/>
  <c r="O8" i="13"/>
  <c r="O9" i="13"/>
  <c r="O10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O72" i="13"/>
  <c r="O73" i="13"/>
  <c r="O74" i="13"/>
  <c r="O75" i="13"/>
  <c r="O76" i="13"/>
  <c r="O77" i="13"/>
  <c r="O78" i="13"/>
  <c r="O79" i="13"/>
  <c r="O80" i="13"/>
  <c r="O81" i="13"/>
  <c r="O82" i="13"/>
  <c r="O83" i="13"/>
  <c r="O84" i="13"/>
  <c r="O85" i="13"/>
  <c r="O86" i="13"/>
  <c r="O87" i="13"/>
  <c r="O88" i="13"/>
  <c r="O89" i="13"/>
  <c r="O90" i="13"/>
  <c r="O91" i="13"/>
  <c r="O92" i="13"/>
  <c r="O93" i="13"/>
  <c r="O94" i="13"/>
  <c r="O95" i="13"/>
  <c r="O96" i="13"/>
  <c r="O97" i="13"/>
  <c r="O98" i="13"/>
  <c r="O99" i="13"/>
  <c r="O100" i="13"/>
  <c r="O101" i="13"/>
  <c r="O102" i="13"/>
  <c r="O103" i="13"/>
  <c r="O104" i="13"/>
  <c r="O105" i="13"/>
  <c r="O106" i="13"/>
  <c r="O107" i="13"/>
  <c r="O108" i="13"/>
  <c r="O109" i="13"/>
  <c r="O110" i="13"/>
  <c r="O111" i="13"/>
  <c r="O112" i="13"/>
  <c r="O113" i="13"/>
  <c r="O114" i="13"/>
  <c r="O115" i="13"/>
  <c r="O116" i="13"/>
  <c r="O117" i="13"/>
  <c r="O118" i="13"/>
  <c r="O119" i="13"/>
  <c r="O120" i="13"/>
  <c r="O121" i="13"/>
  <c r="O122" i="13"/>
  <c r="O123" i="13"/>
  <c r="O124" i="13"/>
  <c r="O125" i="13"/>
  <c r="O126" i="13"/>
  <c r="O127" i="13"/>
  <c r="O128" i="13"/>
  <c r="O129" i="13"/>
  <c r="O130" i="13"/>
  <c r="O131" i="13"/>
  <c r="O132" i="13"/>
  <c r="O133" i="13"/>
  <c r="O134" i="13"/>
  <c r="O135" i="13"/>
  <c r="O136" i="13"/>
  <c r="O137" i="13"/>
  <c r="O138" i="13"/>
  <c r="O139" i="13"/>
  <c r="O140" i="13"/>
  <c r="O141" i="13"/>
  <c r="O142" i="13"/>
  <c r="O143" i="13"/>
  <c r="O144" i="13"/>
  <c r="O145" i="13"/>
  <c r="O146" i="13"/>
  <c r="O147" i="13"/>
  <c r="O148" i="13"/>
  <c r="O149" i="13"/>
  <c r="O150" i="13"/>
  <c r="O151" i="13"/>
  <c r="O152" i="13"/>
  <c r="O153" i="13"/>
  <c r="O154" i="13"/>
  <c r="O155" i="13"/>
  <c r="O156" i="13"/>
  <c r="O157" i="13"/>
  <c r="O158" i="13"/>
  <c r="O159" i="13"/>
  <c r="O160" i="13"/>
  <c r="O161" i="13"/>
  <c r="O162" i="13"/>
  <c r="O163" i="13"/>
  <c r="O164" i="13"/>
  <c r="O165" i="13"/>
  <c r="O166" i="13"/>
  <c r="O167" i="13"/>
  <c r="O168" i="13"/>
  <c r="O169" i="13"/>
  <c r="O170" i="13"/>
  <c r="O171" i="13"/>
  <c r="O6" i="13"/>
  <c r="I786" i="11" l="1"/>
  <c r="D171" i="13" l="1"/>
  <c r="K171" i="13" s="1"/>
  <c r="C171" i="13"/>
  <c r="J171" i="13" s="1"/>
  <c r="B171" i="13"/>
  <c r="I171" i="13" s="1"/>
  <c r="D170" i="13"/>
  <c r="K170" i="13" s="1"/>
  <c r="C170" i="13"/>
  <c r="J170" i="13" s="1"/>
  <c r="B170" i="13"/>
  <c r="I170" i="13" s="1"/>
  <c r="D158" i="13"/>
  <c r="C158" i="13"/>
  <c r="B158" i="13"/>
  <c r="D156" i="13"/>
  <c r="K156" i="13" s="1"/>
  <c r="C156" i="13"/>
  <c r="J156" i="13" s="1"/>
  <c r="B156" i="13"/>
  <c r="I156" i="13" s="1"/>
  <c r="D155" i="13"/>
  <c r="C155" i="13"/>
  <c r="B155" i="13"/>
  <c r="D154" i="13"/>
  <c r="K154" i="13" s="1"/>
  <c r="C154" i="13"/>
  <c r="J154" i="13" s="1"/>
  <c r="B154" i="13"/>
  <c r="I154" i="13" s="1"/>
  <c r="D153" i="13"/>
  <c r="K153" i="13" s="1"/>
  <c r="C153" i="13"/>
  <c r="J153" i="13" s="1"/>
  <c r="B153" i="13"/>
  <c r="I153" i="13" s="1"/>
  <c r="D152" i="13"/>
  <c r="K152" i="13" s="1"/>
  <c r="C152" i="13"/>
  <c r="J152" i="13" s="1"/>
  <c r="B152" i="13"/>
  <c r="I152" i="13" s="1"/>
  <c r="D149" i="13"/>
  <c r="C149" i="13"/>
  <c r="B149" i="13"/>
  <c r="D148" i="13"/>
  <c r="C148" i="13"/>
  <c r="B148" i="13"/>
  <c r="D147" i="13"/>
  <c r="C147" i="13"/>
  <c r="B147" i="13"/>
  <c r="D146" i="13"/>
  <c r="C146" i="13"/>
  <c r="B146" i="13"/>
  <c r="D145" i="13"/>
  <c r="K145" i="13" s="1"/>
  <c r="C145" i="13"/>
  <c r="J145" i="13" s="1"/>
  <c r="B145" i="13"/>
  <c r="I145" i="13" s="1"/>
  <c r="D142" i="13"/>
  <c r="K142" i="13" s="1"/>
  <c r="C142" i="13"/>
  <c r="J142" i="13" s="1"/>
  <c r="B142" i="13"/>
  <c r="I142" i="13" s="1"/>
  <c r="D139" i="13"/>
  <c r="K139" i="13" s="1"/>
  <c r="C139" i="13"/>
  <c r="J139" i="13" s="1"/>
  <c r="B139" i="13"/>
  <c r="I139" i="13" s="1"/>
  <c r="D138" i="13"/>
  <c r="K138" i="13" s="1"/>
  <c r="C138" i="13"/>
  <c r="J138" i="13" s="1"/>
  <c r="B138" i="13"/>
  <c r="I138" i="13" s="1"/>
  <c r="D137" i="13"/>
  <c r="K137" i="13" s="1"/>
  <c r="C137" i="13"/>
  <c r="J137" i="13" s="1"/>
  <c r="B137" i="13"/>
  <c r="I137" i="13" s="1"/>
  <c r="D136" i="13"/>
  <c r="C136" i="13"/>
  <c r="B136" i="13"/>
  <c r="D135" i="13"/>
  <c r="K135" i="13" s="1"/>
  <c r="C135" i="13"/>
  <c r="J135" i="13" s="1"/>
  <c r="B135" i="13"/>
  <c r="I135" i="13" s="1"/>
  <c r="D134" i="13"/>
  <c r="C134" i="13"/>
  <c r="B134" i="13"/>
  <c r="D133" i="13"/>
  <c r="K133" i="13" s="1"/>
  <c r="C133" i="13"/>
  <c r="J133" i="13" s="1"/>
  <c r="B133" i="13"/>
  <c r="I133" i="13" s="1"/>
  <c r="D132" i="13"/>
  <c r="K132" i="13" s="1"/>
  <c r="C132" i="13"/>
  <c r="J132" i="13" s="1"/>
  <c r="B132" i="13"/>
  <c r="I132" i="13" s="1"/>
  <c r="D129" i="13"/>
  <c r="C129" i="13"/>
  <c r="B129" i="13"/>
  <c r="D128" i="13"/>
  <c r="C128" i="13"/>
  <c r="B128" i="13"/>
  <c r="D127" i="13"/>
  <c r="C127" i="13"/>
  <c r="B127" i="13"/>
  <c r="D126" i="13"/>
  <c r="C126" i="13"/>
  <c r="B126" i="13"/>
  <c r="D125" i="13"/>
  <c r="K125" i="13" s="1"/>
  <c r="C125" i="13"/>
  <c r="J125" i="13" s="1"/>
  <c r="B125" i="13"/>
  <c r="I125" i="13" s="1"/>
  <c r="D124" i="13"/>
  <c r="K124" i="13" s="1"/>
  <c r="C124" i="13"/>
  <c r="J124" i="13" s="1"/>
  <c r="B124" i="13"/>
  <c r="I124" i="13" s="1"/>
  <c r="D123" i="13"/>
  <c r="K123" i="13" s="1"/>
  <c r="C123" i="13"/>
  <c r="J123" i="13" s="1"/>
  <c r="B123" i="13"/>
  <c r="I123" i="13" s="1"/>
  <c r="C122" i="13"/>
  <c r="D121" i="13"/>
  <c r="K121" i="13" s="1"/>
  <c r="C121" i="13"/>
  <c r="J121" i="13" s="1"/>
  <c r="B121" i="13"/>
  <c r="I121" i="13" s="1"/>
  <c r="D119" i="13"/>
  <c r="K119" i="13" s="1"/>
  <c r="C119" i="13"/>
  <c r="J119" i="13" s="1"/>
  <c r="B119" i="13"/>
  <c r="I119" i="13" s="1"/>
  <c r="D118" i="13"/>
  <c r="C118" i="13"/>
  <c r="B118" i="13"/>
  <c r="D117" i="13"/>
  <c r="K117" i="13" s="1"/>
  <c r="C117" i="13"/>
  <c r="J117" i="13" s="1"/>
  <c r="B117" i="13"/>
  <c r="I117" i="13" s="1"/>
  <c r="D116" i="13"/>
  <c r="K116" i="13" s="1"/>
  <c r="C116" i="13"/>
  <c r="J116" i="13" s="1"/>
  <c r="B116" i="13"/>
  <c r="I116" i="13" s="1"/>
  <c r="D114" i="13"/>
  <c r="K114" i="13" s="1"/>
  <c r="C114" i="13"/>
  <c r="J114" i="13" s="1"/>
  <c r="B114" i="13"/>
  <c r="I114" i="13" s="1"/>
  <c r="D112" i="13"/>
  <c r="K112" i="13" s="1"/>
  <c r="C112" i="13"/>
  <c r="J112" i="13" s="1"/>
  <c r="B112" i="13"/>
  <c r="I112" i="13" s="1"/>
  <c r="D110" i="13"/>
  <c r="K110" i="13" s="1"/>
  <c r="C110" i="13"/>
  <c r="J110" i="13" s="1"/>
  <c r="B110" i="13"/>
  <c r="I110" i="13" s="1"/>
  <c r="C109" i="13"/>
  <c r="D108" i="13"/>
  <c r="K108" i="13" s="1"/>
  <c r="C108" i="13"/>
  <c r="J108" i="13" s="1"/>
  <c r="B108" i="13"/>
  <c r="I108" i="13" s="1"/>
  <c r="D105" i="13"/>
  <c r="K105" i="13" s="1"/>
  <c r="C105" i="13"/>
  <c r="J105" i="13" s="1"/>
  <c r="B105" i="13"/>
  <c r="I105" i="13" s="1"/>
  <c r="D104" i="13"/>
  <c r="K104" i="13" s="1"/>
  <c r="C104" i="13"/>
  <c r="J104" i="13" s="1"/>
  <c r="B104" i="13"/>
  <c r="I104" i="13" s="1"/>
  <c r="D103" i="13"/>
  <c r="K103" i="13" s="1"/>
  <c r="C103" i="13"/>
  <c r="J103" i="13" s="1"/>
  <c r="B103" i="13"/>
  <c r="I103" i="13" s="1"/>
  <c r="D100" i="13"/>
  <c r="K100" i="13" s="1"/>
  <c r="C100" i="13"/>
  <c r="J100" i="13" s="1"/>
  <c r="B100" i="13"/>
  <c r="I100" i="13" s="1"/>
  <c r="D99" i="13"/>
  <c r="K99" i="13" s="1"/>
  <c r="C99" i="13"/>
  <c r="J99" i="13" s="1"/>
  <c r="B99" i="13"/>
  <c r="I99" i="13" s="1"/>
  <c r="D98" i="13"/>
  <c r="C98" i="13"/>
  <c r="B98" i="13"/>
  <c r="D97" i="13"/>
  <c r="C97" i="13"/>
  <c r="B97" i="13"/>
  <c r="D96" i="13"/>
  <c r="C96" i="13"/>
  <c r="B96" i="13"/>
  <c r="D94" i="13"/>
  <c r="C94" i="13"/>
  <c r="B94" i="13"/>
  <c r="D90" i="13"/>
  <c r="C90" i="13"/>
  <c r="B90" i="13"/>
  <c r="D89" i="13"/>
  <c r="K89" i="13" s="1"/>
  <c r="C89" i="13"/>
  <c r="J89" i="13" s="1"/>
  <c r="B89" i="13"/>
  <c r="I89" i="13" s="1"/>
  <c r="D87" i="13"/>
  <c r="C87" i="13"/>
  <c r="B87" i="13"/>
  <c r="D86" i="13"/>
  <c r="C86" i="13"/>
  <c r="B86" i="13"/>
  <c r="D85" i="13"/>
  <c r="K85" i="13" s="1"/>
  <c r="C85" i="13"/>
  <c r="J85" i="13" s="1"/>
  <c r="B85" i="13"/>
  <c r="I85" i="13" s="1"/>
  <c r="D79" i="13"/>
  <c r="C79" i="13"/>
  <c r="B79" i="13"/>
  <c r="D77" i="13"/>
  <c r="C77" i="13"/>
  <c r="B77" i="13"/>
  <c r="D76" i="13"/>
  <c r="C76" i="13"/>
  <c r="B76" i="13"/>
  <c r="D74" i="13"/>
  <c r="K74" i="13" s="1"/>
  <c r="C74" i="13"/>
  <c r="J74" i="13" s="1"/>
  <c r="B74" i="13"/>
  <c r="I74" i="13" s="1"/>
  <c r="D67" i="13"/>
  <c r="K67" i="13" s="1"/>
  <c r="C67" i="13"/>
  <c r="J67" i="13" s="1"/>
  <c r="B67" i="13"/>
  <c r="I67" i="13" s="1"/>
  <c r="D62" i="13"/>
  <c r="C62" i="13"/>
  <c r="B62" i="13"/>
  <c r="D60" i="13"/>
  <c r="C60" i="13"/>
  <c r="B60" i="13"/>
  <c r="D53" i="13"/>
  <c r="C53" i="13"/>
  <c r="B53" i="13"/>
  <c r="D51" i="13"/>
  <c r="K51" i="13" s="1"/>
  <c r="C51" i="13"/>
  <c r="J51" i="13" s="1"/>
  <c r="B51" i="13"/>
  <c r="I51" i="13" s="1"/>
  <c r="D50" i="13"/>
  <c r="K50" i="13" s="1"/>
  <c r="C50" i="13"/>
  <c r="J50" i="13" s="1"/>
  <c r="B50" i="13"/>
  <c r="I50" i="13" s="1"/>
  <c r="D49" i="13"/>
  <c r="C49" i="13"/>
  <c r="B49" i="13"/>
  <c r="C48" i="13"/>
  <c r="D44" i="13"/>
  <c r="K44" i="13" s="1"/>
  <c r="C44" i="13"/>
  <c r="J44" i="13" s="1"/>
  <c r="B44" i="13"/>
  <c r="I44" i="13" s="1"/>
  <c r="D43" i="13"/>
  <c r="K43" i="13" s="1"/>
  <c r="C43" i="13"/>
  <c r="J43" i="13" s="1"/>
  <c r="B43" i="13"/>
  <c r="I43" i="13" s="1"/>
  <c r="D42" i="13"/>
  <c r="K42" i="13" s="1"/>
  <c r="C42" i="13"/>
  <c r="J42" i="13" s="1"/>
  <c r="B42" i="13"/>
  <c r="I42" i="13" s="1"/>
  <c r="D37" i="13"/>
  <c r="K37" i="13" s="1"/>
  <c r="C37" i="13"/>
  <c r="J37" i="13" s="1"/>
  <c r="B37" i="13"/>
  <c r="I37" i="13" s="1"/>
  <c r="D31" i="13"/>
  <c r="K31" i="13" s="1"/>
  <c r="C31" i="13"/>
  <c r="J31" i="13" s="1"/>
  <c r="B31" i="13"/>
  <c r="I31" i="13" s="1"/>
  <c r="D28" i="13"/>
  <c r="C28" i="13"/>
  <c r="B28" i="13"/>
  <c r="D27" i="13"/>
  <c r="K27" i="13" s="1"/>
  <c r="C27" i="13"/>
  <c r="J27" i="13" s="1"/>
  <c r="B27" i="13"/>
  <c r="I27" i="13" s="1"/>
  <c r="D22" i="13"/>
  <c r="K22" i="13" s="1"/>
  <c r="C22" i="13"/>
  <c r="J22" i="13" s="1"/>
  <c r="B22" i="13"/>
  <c r="I22" i="13" s="1"/>
  <c r="D20" i="13"/>
  <c r="C20" i="13"/>
  <c r="B20" i="13"/>
  <c r="D18" i="13"/>
  <c r="K18" i="13" s="1"/>
  <c r="C18" i="13"/>
  <c r="J18" i="13" s="1"/>
  <c r="B18" i="13"/>
  <c r="I18" i="13" s="1"/>
  <c r="D17" i="13"/>
  <c r="K17" i="13" s="1"/>
  <c r="C17" i="13"/>
  <c r="J17" i="13" s="1"/>
  <c r="B17" i="13"/>
  <c r="I17" i="13" s="1"/>
  <c r="D16" i="13"/>
  <c r="K16" i="13" s="1"/>
  <c r="C16" i="13"/>
  <c r="J16" i="13" s="1"/>
  <c r="B16" i="13"/>
  <c r="I16" i="13" s="1"/>
  <c r="D13" i="13"/>
  <c r="C13" i="13"/>
  <c r="B13" i="13"/>
  <c r="D12" i="13"/>
  <c r="C12" i="13"/>
  <c r="B12" i="13"/>
  <c r="D11" i="13"/>
  <c r="K11" i="13" s="1"/>
  <c r="C11" i="13"/>
  <c r="J11" i="13" s="1"/>
  <c r="B11" i="13"/>
  <c r="I11" i="13" s="1"/>
  <c r="D9" i="13"/>
  <c r="K9" i="13" s="1"/>
  <c r="C9" i="13"/>
  <c r="J9" i="13" s="1"/>
  <c r="B9" i="13"/>
  <c r="I9" i="13" s="1"/>
  <c r="I19" i="9" l="1"/>
  <c r="M189" i="5"/>
  <c r="L7" i="5"/>
  <c r="H192" i="5"/>
  <c r="R8" i="5"/>
  <c r="L23" i="5"/>
  <c r="M23" i="5"/>
  <c r="L190" i="5"/>
  <c r="L5" i="5"/>
  <c r="L6" i="5"/>
  <c r="I5" i="9" l="1"/>
  <c r="I13" i="9"/>
  <c r="I3" i="9" l="1"/>
  <c r="R32" i="10"/>
  <c r="R31" i="10"/>
  <c r="S30" i="10"/>
  <c r="R30" i="10" s="1"/>
  <c r="R29" i="10"/>
  <c r="S28" i="10"/>
  <c r="R28" i="10"/>
  <c r="S27" i="10"/>
  <c r="R27" i="10" s="1"/>
  <c r="R26" i="10"/>
  <c r="R25" i="10"/>
  <c r="R24" i="10"/>
  <c r="R23" i="10"/>
  <c r="R22" i="10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B62" i="8" l="1"/>
  <c r="D62" i="7"/>
  <c r="D63" i="7"/>
  <c r="D64" i="7"/>
  <c r="D61" i="7"/>
  <c r="D65" i="7" s="1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42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23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4" i="7"/>
  <c r="N32" i="6"/>
  <c r="N31" i="6"/>
  <c r="O30" i="6"/>
  <c r="N30" i="6" s="1"/>
  <c r="N29" i="6"/>
  <c r="O28" i="6"/>
  <c r="N28" i="6" s="1"/>
  <c r="O27" i="6"/>
  <c r="N27" i="6" s="1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D39" i="7" l="1"/>
  <c r="D58" i="7"/>
  <c r="D20" i="7"/>
  <c r="M188" i="5"/>
  <c r="M180" i="5"/>
  <c r="M178" i="5"/>
  <c r="M177" i="5"/>
  <c r="M175" i="5"/>
  <c r="M173" i="5"/>
  <c r="M171" i="5"/>
  <c r="M169" i="5"/>
  <c r="M167" i="5"/>
  <c r="M166" i="5"/>
  <c r="M165" i="5"/>
  <c r="M164" i="5"/>
  <c r="M163" i="5"/>
  <c r="M162" i="5"/>
  <c r="M161" i="5"/>
  <c r="M159" i="5"/>
  <c r="M158" i="5"/>
  <c r="M157" i="5"/>
  <c r="M156" i="5"/>
  <c r="M154" i="5"/>
  <c r="M153" i="5"/>
  <c r="M152" i="5"/>
  <c r="M151" i="5"/>
  <c r="M150" i="5"/>
  <c r="M148" i="5"/>
  <c r="M147" i="5"/>
  <c r="M144" i="5"/>
  <c r="M143" i="5"/>
  <c r="M142" i="5"/>
  <c r="M141" i="5"/>
  <c r="M139" i="5"/>
  <c r="M137" i="5"/>
  <c r="M136" i="5"/>
  <c r="M135" i="5"/>
  <c r="M134" i="5"/>
  <c r="M133" i="5"/>
  <c r="M132" i="5"/>
  <c r="M131" i="5"/>
  <c r="M129" i="5"/>
  <c r="M128" i="5"/>
  <c r="M127" i="5"/>
  <c r="M126" i="5"/>
  <c r="M125" i="5"/>
  <c r="M124" i="5"/>
  <c r="M123" i="5"/>
  <c r="M122" i="5"/>
  <c r="M120" i="5"/>
  <c r="M119" i="5"/>
  <c r="M117" i="5"/>
  <c r="M115" i="5"/>
  <c r="M114" i="5"/>
  <c r="M113" i="5"/>
  <c r="M111" i="5"/>
  <c r="M108" i="5"/>
  <c r="M106" i="5"/>
  <c r="M104" i="5"/>
  <c r="M103" i="5"/>
  <c r="M102" i="5"/>
  <c r="M101" i="5"/>
  <c r="M100" i="5"/>
  <c r="M99" i="5"/>
  <c r="M96" i="5"/>
  <c r="M95" i="5"/>
  <c r="M94" i="5"/>
  <c r="M91" i="5"/>
  <c r="M89" i="5"/>
  <c r="M87" i="5"/>
  <c r="M82" i="5"/>
  <c r="M80" i="5"/>
  <c r="M79" i="5"/>
  <c r="M78" i="5"/>
  <c r="M77" i="5"/>
  <c r="M76" i="5"/>
  <c r="M73" i="5"/>
  <c r="M69" i="5"/>
  <c r="M66" i="5"/>
  <c r="M64" i="5"/>
  <c r="M63" i="5"/>
  <c r="M61" i="5"/>
  <c r="M57" i="5"/>
  <c r="M54" i="5"/>
  <c r="M52" i="5"/>
  <c r="M50" i="5"/>
  <c r="M49" i="5"/>
  <c r="M46" i="5"/>
  <c r="M45" i="5"/>
  <c r="M44" i="5"/>
  <c r="M43" i="5"/>
  <c r="M42" i="5"/>
  <c r="M36" i="5"/>
  <c r="M32" i="5"/>
  <c r="M31" i="5"/>
  <c r="M30" i="5"/>
  <c r="M29" i="5"/>
  <c r="M28" i="5"/>
  <c r="M26" i="5"/>
  <c r="M25" i="5"/>
  <c r="M21" i="5"/>
  <c r="M20" i="5"/>
  <c r="M18" i="5"/>
  <c r="M17" i="5"/>
  <c r="M15" i="5"/>
  <c r="M12" i="5"/>
  <c r="M11" i="5"/>
  <c r="M10" i="5"/>
  <c r="M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I192" i="5"/>
  <c r="I193" i="5" s="1"/>
  <c r="H193" i="5"/>
  <c r="G192" i="5"/>
  <c r="G193" i="5" s="1"/>
  <c r="F192" i="5"/>
  <c r="F193" i="5" s="1"/>
  <c r="E192" i="5"/>
  <c r="E193" i="5" s="1"/>
  <c r="D192" i="5"/>
  <c r="D193" i="5" s="1"/>
  <c r="C192" i="5"/>
  <c r="C193" i="5" s="1"/>
  <c r="Q191" i="5"/>
  <c r="P191" i="5"/>
  <c r="O191" i="5"/>
  <c r="K191" i="5"/>
  <c r="J191" i="5"/>
  <c r="S190" i="5"/>
  <c r="R190" i="5"/>
  <c r="S189" i="5"/>
  <c r="R189" i="5"/>
  <c r="S188" i="5"/>
  <c r="R188" i="5"/>
  <c r="S187" i="5"/>
  <c r="R187" i="5"/>
  <c r="S186" i="5"/>
  <c r="R186" i="5"/>
  <c r="S185" i="5"/>
  <c r="R185" i="5"/>
  <c r="S184" i="5"/>
  <c r="R184" i="5"/>
  <c r="S183" i="5"/>
  <c r="R183" i="5"/>
  <c r="S182" i="5"/>
  <c r="R182" i="5"/>
  <c r="S181" i="5"/>
  <c r="R181" i="5"/>
  <c r="S180" i="5"/>
  <c r="R180" i="5"/>
  <c r="S179" i="5"/>
  <c r="R179" i="5"/>
  <c r="S178" i="5"/>
  <c r="R178" i="5"/>
  <c r="S177" i="5"/>
  <c r="R177" i="5"/>
  <c r="S176" i="5"/>
  <c r="R176" i="5"/>
  <c r="S175" i="5"/>
  <c r="R175" i="5"/>
  <c r="S174" i="5"/>
  <c r="R174" i="5"/>
  <c r="S173" i="5"/>
  <c r="R173" i="5"/>
  <c r="S172" i="5"/>
  <c r="R172" i="5"/>
  <c r="S171" i="5"/>
  <c r="R171" i="5"/>
  <c r="S170" i="5"/>
  <c r="R170" i="5"/>
  <c r="S169" i="5"/>
  <c r="R169" i="5"/>
  <c r="S168" i="5"/>
  <c r="R168" i="5"/>
  <c r="S167" i="5"/>
  <c r="R167" i="5"/>
  <c r="S166" i="5"/>
  <c r="R166" i="5"/>
  <c r="S165" i="5"/>
  <c r="R165" i="5"/>
  <c r="S164" i="5"/>
  <c r="R164" i="5"/>
  <c r="S163" i="5"/>
  <c r="R163" i="5"/>
  <c r="S162" i="5"/>
  <c r="R162" i="5"/>
  <c r="S161" i="5"/>
  <c r="R161" i="5"/>
  <c r="S160" i="5"/>
  <c r="R160" i="5"/>
  <c r="S159" i="5"/>
  <c r="R159" i="5"/>
  <c r="S158" i="5"/>
  <c r="R158" i="5"/>
  <c r="S157" i="5"/>
  <c r="R157" i="5"/>
  <c r="S156" i="5"/>
  <c r="R156" i="5"/>
  <c r="S155" i="5"/>
  <c r="R155" i="5"/>
  <c r="S154" i="5"/>
  <c r="R154" i="5"/>
  <c r="S153" i="5"/>
  <c r="R153" i="5"/>
  <c r="S152" i="5"/>
  <c r="R152" i="5"/>
  <c r="S151" i="5"/>
  <c r="R151" i="5"/>
  <c r="S150" i="5"/>
  <c r="R150" i="5"/>
  <c r="S149" i="5"/>
  <c r="R149" i="5"/>
  <c r="S148" i="5"/>
  <c r="R148" i="5"/>
  <c r="S147" i="5"/>
  <c r="R147" i="5"/>
  <c r="S146" i="5"/>
  <c r="R146" i="5"/>
  <c r="S145" i="5"/>
  <c r="R145" i="5"/>
  <c r="S144" i="5"/>
  <c r="R144" i="5"/>
  <c r="S143" i="5"/>
  <c r="R143" i="5"/>
  <c r="S142" i="5"/>
  <c r="R142" i="5"/>
  <c r="S141" i="5"/>
  <c r="R141" i="5"/>
  <c r="S140" i="5"/>
  <c r="R140" i="5"/>
  <c r="S139" i="5"/>
  <c r="R139" i="5"/>
  <c r="S138" i="5"/>
  <c r="R138" i="5"/>
  <c r="S137" i="5"/>
  <c r="R137" i="5"/>
  <c r="S136" i="5"/>
  <c r="R136" i="5"/>
  <c r="S135" i="5"/>
  <c r="R135" i="5"/>
  <c r="S134" i="5"/>
  <c r="R134" i="5"/>
  <c r="S133" i="5"/>
  <c r="R133" i="5"/>
  <c r="S132" i="5"/>
  <c r="R132" i="5"/>
  <c r="S131" i="5"/>
  <c r="R131" i="5"/>
  <c r="S130" i="5"/>
  <c r="R130" i="5"/>
  <c r="S129" i="5"/>
  <c r="R129" i="5"/>
  <c r="S128" i="5"/>
  <c r="R128" i="5"/>
  <c r="S127" i="5"/>
  <c r="R127" i="5"/>
  <c r="S126" i="5"/>
  <c r="R126" i="5"/>
  <c r="S125" i="5"/>
  <c r="R125" i="5"/>
  <c r="S124" i="5"/>
  <c r="R124" i="5"/>
  <c r="S123" i="5"/>
  <c r="R123" i="5"/>
  <c r="S122" i="5"/>
  <c r="R122" i="5"/>
  <c r="S121" i="5"/>
  <c r="R121" i="5"/>
  <c r="S120" i="5"/>
  <c r="R120" i="5"/>
  <c r="S119" i="5"/>
  <c r="R119" i="5"/>
  <c r="S118" i="5"/>
  <c r="R118" i="5"/>
  <c r="S117" i="5"/>
  <c r="R117" i="5"/>
  <c r="S116" i="5"/>
  <c r="R116" i="5"/>
  <c r="S115" i="5"/>
  <c r="R115" i="5"/>
  <c r="S114" i="5"/>
  <c r="R114" i="5"/>
  <c r="S113" i="5"/>
  <c r="R113" i="5"/>
  <c r="S112" i="5"/>
  <c r="R112" i="5"/>
  <c r="S111" i="5"/>
  <c r="R111" i="5"/>
  <c r="S110" i="5"/>
  <c r="R110" i="5"/>
  <c r="S109" i="5"/>
  <c r="R109" i="5"/>
  <c r="S108" i="5"/>
  <c r="R108" i="5"/>
  <c r="S107" i="5"/>
  <c r="R107" i="5"/>
  <c r="S106" i="5"/>
  <c r="R106" i="5"/>
  <c r="S105" i="5"/>
  <c r="R105" i="5"/>
  <c r="S104" i="5"/>
  <c r="R104" i="5"/>
  <c r="S103" i="5"/>
  <c r="R103" i="5"/>
  <c r="S102" i="5"/>
  <c r="R102" i="5"/>
  <c r="S101" i="5"/>
  <c r="R101" i="5"/>
  <c r="S100" i="5"/>
  <c r="R100" i="5"/>
  <c r="S99" i="5"/>
  <c r="R99" i="5"/>
  <c r="S98" i="5"/>
  <c r="R98" i="5"/>
  <c r="S97" i="5"/>
  <c r="R97" i="5"/>
  <c r="S96" i="5"/>
  <c r="R96" i="5"/>
  <c r="S95" i="5"/>
  <c r="R95" i="5"/>
  <c r="S94" i="5"/>
  <c r="R94" i="5"/>
  <c r="S93" i="5"/>
  <c r="R93" i="5"/>
  <c r="S92" i="5"/>
  <c r="R92" i="5"/>
  <c r="S91" i="5"/>
  <c r="R91" i="5"/>
  <c r="S90" i="5"/>
  <c r="R90" i="5"/>
  <c r="S89" i="5"/>
  <c r="R89" i="5"/>
  <c r="S88" i="5"/>
  <c r="R88" i="5"/>
  <c r="S87" i="5"/>
  <c r="R87" i="5"/>
  <c r="S86" i="5"/>
  <c r="R86" i="5"/>
  <c r="S85" i="5"/>
  <c r="R85" i="5"/>
  <c r="S84" i="5"/>
  <c r="R84" i="5"/>
  <c r="S83" i="5"/>
  <c r="R83" i="5"/>
  <c r="S82" i="5"/>
  <c r="R82" i="5"/>
  <c r="S81" i="5"/>
  <c r="R81" i="5"/>
  <c r="S80" i="5"/>
  <c r="R80" i="5"/>
  <c r="S79" i="5"/>
  <c r="R79" i="5"/>
  <c r="S78" i="5"/>
  <c r="R78" i="5"/>
  <c r="S77" i="5"/>
  <c r="R77" i="5"/>
  <c r="S76" i="5"/>
  <c r="R76" i="5"/>
  <c r="S75" i="5"/>
  <c r="R75" i="5"/>
  <c r="S74" i="5"/>
  <c r="R74" i="5"/>
  <c r="S73" i="5"/>
  <c r="R73" i="5"/>
  <c r="S72" i="5"/>
  <c r="R72" i="5"/>
  <c r="S71" i="5"/>
  <c r="R71" i="5"/>
  <c r="S70" i="5"/>
  <c r="R70" i="5"/>
  <c r="S69" i="5"/>
  <c r="R69" i="5"/>
  <c r="S68" i="5"/>
  <c r="R68" i="5"/>
  <c r="S67" i="5"/>
  <c r="R67" i="5"/>
  <c r="S66" i="5"/>
  <c r="R66" i="5"/>
  <c r="S65" i="5"/>
  <c r="R65" i="5"/>
  <c r="S64" i="5"/>
  <c r="R64" i="5"/>
  <c r="S63" i="5"/>
  <c r="R63" i="5"/>
  <c r="S62" i="5"/>
  <c r="R62" i="5"/>
  <c r="S61" i="5"/>
  <c r="R61" i="5"/>
  <c r="S60" i="5"/>
  <c r="R60" i="5"/>
  <c r="S59" i="5"/>
  <c r="R59" i="5"/>
  <c r="S58" i="5"/>
  <c r="R58" i="5"/>
  <c r="S57" i="5"/>
  <c r="R57" i="5"/>
  <c r="S56" i="5"/>
  <c r="R56" i="5"/>
  <c r="S55" i="5"/>
  <c r="R55" i="5"/>
  <c r="S54" i="5"/>
  <c r="R54" i="5"/>
  <c r="S53" i="5"/>
  <c r="R53" i="5"/>
  <c r="S52" i="5"/>
  <c r="R52" i="5"/>
  <c r="S51" i="5"/>
  <c r="R51" i="5"/>
  <c r="S50" i="5"/>
  <c r="R50" i="5"/>
  <c r="S49" i="5"/>
  <c r="R49" i="5"/>
  <c r="S48" i="5"/>
  <c r="R48" i="5"/>
  <c r="S47" i="5"/>
  <c r="R47" i="5"/>
  <c r="S46" i="5"/>
  <c r="R46" i="5"/>
  <c r="S45" i="5"/>
  <c r="R45" i="5"/>
  <c r="S44" i="5"/>
  <c r="R44" i="5"/>
  <c r="S43" i="5"/>
  <c r="R43" i="5"/>
  <c r="S42" i="5"/>
  <c r="R42" i="5"/>
  <c r="S41" i="5"/>
  <c r="R41" i="5"/>
  <c r="S40" i="5"/>
  <c r="R40" i="5"/>
  <c r="S39" i="5"/>
  <c r="R39" i="5"/>
  <c r="S38" i="5"/>
  <c r="R38" i="5"/>
  <c r="S37" i="5"/>
  <c r="R37" i="5"/>
  <c r="S36" i="5"/>
  <c r="R36" i="5"/>
  <c r="S35" i="5"/>
  <c r="R35" i="5"/>
  <c r="S34" i="5"/>
  <c r="R34" i="5"/>
  <c r="S33" i="5"/>
  <c r="R33" i="5"/>
  <c r="S32" i="5"/>
  <c r="R32" i="5"/>
  <c r="S31" i="5"/>
  <c r="R31" i="5"/>
  <c r="S30" i="5"/>
  <c r="R30" i="5"/>
  <c r="S29" i="5"/>
  <c r="R29" i="5"/>
  <c r="S28" i="5"/>
  <c r="R28" i="5"/>
  <c r="S27" i="5"/>
  <c r="R27" i="5"/>
  <c r="S26" i="5"/>
  <c r="R26" i="5"/>
  <c r="S25" i="5"/>
  <c r="R25" i="5"/>
  <c r="S24" i="5"/>
  <c r="R24" i="5"/>
  <c r="S23" i="5"/>
  <c r="R23" i="5"/>
  <c r="S22" i="5"/>
  <c r="R22" i="5"/>
  <c r="S21" i="5"/>
  <c r="R21" i="5"/>
  <c r="S20" i="5"/>
  <c r="R20" i="5"/>
  <c r="S19" i="5"/>
  <c r="R19" i="5"/>
  <c r="S18" i="5"/>
  <c r="R18" i="5"/>
  <c r="S17" i="5"/>
  <c r="R17" i="5"/>
  <c r="S16" i="5"/>
  <c r="R16" i="5"/>
  <c r="S15" i="5"/>
  <c r="R15" i="5"/>
  <c r="S14" i="5"/>
  <c r="R14" i="5"/>
  <c r="S13" i="5"/>
  <c r="R13" i="5"/>
  <c r="S12" i="5"/>
  <c r="R12" i="5"/>
  <c r="S11" i="5"/>
  <c r="R11" i="5"/>
  <c r="S10" i="5"/>
  <c r="R10" i="5"/>
  <c r="S9" i="5"/>
  <c r="R9" i="5"/>
  <c r="S8" i="5"/>
  <c r="S7" i="5"/>
  <c r="R7" i="5"/>
  <c r="S6" i="5"/>
  <c r="R6" i="5"/>
  <c r="S5" i="5"/>
  <c r="R5" i="5"/>
  <c r="K193" i="5" l="1"/>
  <c r="L191" i="5"/>
  <c r="M191" i="5"/>
  <c r="R19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J14" authorId="0" shapeId="0" xr:uid="{00000000-0006-0000-0F00-00000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зміна ознаки неприбутковості липень 2019</t>
        </r>
      </text>
    </comment>
    <comment ref="Q63" authorId="0" shapeId="0" xr:uid="{00000000-0006-0000-0F00-00000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не показували у 2 кварталі, додала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14" authorId="0" shapeId="0" xr:uid="{00000000-0006-0000-1400-00000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зміна ознаки неприбутковості липень 2019</t>
        </r>
      </text>
    </comment>
    <comment ref="M63" authorId="0" shapeId="0" xr:uid="{00000000-0006-0000-1400-00000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не показували у 2 кварталі, додала</t>
        </r>
      </text>
    </comment>
  </commentList>
</comments>
</file>

<file path=xl/sharedStrings.xml><?xml version="1.0" encoding="utf-8"?>
<sst xmlns="http://schemas.openxmlformats.org/spreadsheetml/2006/main" count="18349" uniqueCount="3163">
  <si>
    <t>Країна основної практики</t>
  </si>
  <si>
    <r>
      <t xml:space="preserve">Ідентифікаційний код країни  ФАКУЛЬТАТИВНО </t>
    </r>
    <r>
      <rPr>
        <i/>
        <sz val="3.5"/>
        <color rgb="FF000000"/>
        <rFont val="Verdana"/>
        <family val="2"/>
        <charset val="204"/>
      </rPr>
      <t>(Ст. 14.3)</t>
    </r>
  </si>
  <si>
    <r>
      <t xml:space="preserve">Пожертви і гранти, що здійснюються на користь ООЗ </t>
    </r>
    <r>
      <rPr>
        <i/>
        <sz val="3.5"/>
        <color rgb="FF000000"/>
        <rFont val="Verdana"/>
        <family val="2"/>
        <charset val="204"/>
      </rPr>
      <t>(Пп. 14.3.3)</t>
    </r>
  </si>
  <si>
    <r>
      <t xml:space="preserve">Покриття витрат, пов’язаних із проведенням Заходів </t>
    </r>
    <r>
      <rPr>
        <i/>
        <sz val="3.5"/>
        <color rgb="FF000000"/>
        <rFont val="Verdana"/>
        <family val="2"/>
        <charset val="204"/>
      </rPr>
      <t>(Пп. 14.3.3)</t>
    </r>
  </si>
  <si>
    <t>Спонсорські угоди з ООЗ або третіми особами, залученими ООЗ для проведення Заходу</t>
  </si>
  <si>
    <t>Реєстраційні внески</t>
  </si>
  <si>
    <t>Проїзд та проживання</t>
  </si>
  <si>
    <t>Платежі за надання послуг і консультування</t>
  </si>
  <si>
    <r>
      <t>Професіонали сфери охорони здоров</t>
    </r>
    <r>
      <rPr>
        <sz val="3.5"/>
        <color rgb="FF000000"/>
        <rFont val="Calibri"/>
        <family val="2"/>
        <charset val="204"/>
      </rPr>
      <t>҆҆</t>
    </r>
    <r>
      <rPr>
        <sz val="3.5"/>
        <color rgb="FF000000"/>
        <rFont val="Verdana"/>
        <family val="2"/>
        <charset val="204"/>
      </rPr>
      <t>'я (ПОЗ)</t>
    </r>
  </si>
  <si>
    <t>РОЗКРИТТЯ НА ІНДИВІДУАЛЬНІЙ ОСНОВІ - один рядок для окремого ПОЗ ( тобто, всі передачі цінноcтей, що здійснювалися на користь кожного ПОЗ протягом року, будуть сумуватися: деталізація повинна бути доступною кожному отримувачу або органам державної влади виключно при необхідності)</t>
  </si>
  <si>
    <t>Власенко Марина Володимирівна</t>
  </si>
  <si>
    <t>Україна</t>
  </si>
  <si>
    <t>Величко Валентина Іванівна</t>
  </si>
  <si>
    <t>М.Одеса</t>
  </si>
  <si>
    <t>Вул. Шклярука 4а</t>
  </si>
  <si>
    <t>мКиїв</t>
  </si>
  <si>
    <t>Вул. Чорновола 28/1</t>
  </si>
  <si>
    <t>Власенко Ганна Вікторівна</t>
  </si>
  <si>
    <t>м.Краматорськ</t>
  </si>
  <si>
    <t>Вул. Дніпровська 14</t>
  </si>
  <si>
    <t>м.Київ</t>
  </si>
  <si>
    <t>м.Івано-Франківськ</t>
  </si>
  <si>
    <t>Вул. Федьковича 91</t>
  </si>
  <si>
    <t>Вул. Володимирська 69</t>
  </si>
  <si>
    <t>Зуєв Костянтин Олександрович</t>
  </si>
  <si>
    <t>Вул. Рейторська 22</t>
  </si>
  <si>
    <t>М. Полтава</t>
  </si>
  <si>
    <t>Вул. Монастирська 7А</t>
  </si>
  <si>
    <t>М. Київ</t>
  </si>
  <si>
    <t>Кондрацька Ірина Миколаївна</t>
  </si>
  <si>
    <t>м. Київ</t>
  </si>
  <si>
    <t>Просп. Комарова 4</t>
  </si>
  <si>
    <t>м.Харків</t>
  </si>
  <si>
    <t>Котрехова Ольга Дмитрівна</t>
  </si>
  <si>
    <t>м.Нікополь</t>
  </si>
  <si>
    <t>М. Миколаїв</t>
  </si>
  <si>
    <t>Вул. Київська 1</t>
  </si>
  <si>
    <t>М. Дніпро</t>
  </si>
  <si>
    <t>Пров. Мануйлівський 29</t>
  </si>
  <si>
    <t>Пров. Нестерівський 13/19</t>
  </si>
  <si>
    <t>Маляр Катерина Юріївна</t>
  </si>
  <si>
    <t>Вул. Соборна 14</t>
  </si>
  <si>
    <t>Микитюк Мирослава Ростиславівна</t>
  </si>
  <si>
    <t>М. Харків</t>
  </si>
  <si>
    <t>Вул. Алчевських 10</t>
  </si>
  <si>
    <t>Мініч Людмила Тимофіївна</t>
  </si>
  <si>
    <t>М.Рівне</t>
  </si>
  <si>
    <t>Вул.Київська 60</t>
  </si>
  <si>
    <t>Вул. Вишгородська 69</t>
  </si>
  <si>
    <t>М. Ужгород</t>
  </si>
  <si>
    <t>Вул. Капушанська 22</t>
  </si>
  <si>
    <t>М. Тернопіль</t>
  </si>
  <si>
    <t>Вул. Клінична 1</t>
  </si>
  <si>
    <t>М. Івано-Франківськ</t>
  </si>
  <si>
    <t>Вул. Довга 42</t>
  </si>
  <si>
    <t>Співак Жанна Сергіївна</t>
  </si>
  <si>
    <t>М.Суми</t>
  </si>
  <si>
    <t>Вул. Ковпака 18</t>
  </si>
  <si>
    <t>Стасишин Олександра Василівна</t>
  </si>
  <si>
    <t>М.Львів</t>
  </si>
  <si>
    <t>Вул. Чупринки 45</t>
  </si>
  <si>
    <t>Стаховська Вікторія Павлівна</t>
  </si>
  <si>
    <t>М. Житомир</t>
  </si>
  <si>
    <t>Вул. Червоного Хреста 3</t>
  </si>
  <si>
    <t>Ткаченко Руслан Опанасович</t>
  </si>
  <si>
    <t>Вул. Героїв Сталінграду 16</t>
  </si>
  <si>
    <t>Фіщук Оксана Олексіївна</t>
  </si>
  <si>
    <t>Черевко Ірина Григорівна</t>
  </si>
  <si>
    <t>Вул. Рибальського 10А</t>
  </si>
  <si>
    <t>Чернікова Вікторія Василівна</t>
  </si>
  <si>
    <t>М. Запоріжжя</t>
  </si>
  <si>
    <t>Вул. Оріхівське шосе 10</t>
  </si>
  <si>
    <t>Шевчук Світлана Михайлівна</t>
  </si>
  <si>
    <t>ІНШЕ, НЕ ВКАЗАНЕ ВИЩЕ - якщо інформація не може бути розкрита на індивідульній основі через причини правового характеру</t>
  </si>
  <si>
    <r>
      <t xml:space="preserve">Загальна сума, що відноситься до передачі цінностей наданих на користь таких отримувачів (ПОЗ) </t>
    </r>
    <r>
      <rPr>
        <i/>
        <sz val="3.5"/>
        <color rgb="FF000000"/>
        <rFont val="Verdana"/>
        <family val="2"/>
        <charset val="204"/>
      </rPr>
      <t>-</t>
    </r>
  </si>
  <si>
    <r>
      <t xml:space="preserve">Кількість отримувачів, інформація про яких розкривається на загальній основі </t>
    </r>
    <r>
      <rPr>
        <i/>
        <sz val="3.5"/>
        <color rgb="FF000000"/>
        <rFont val="Verdana"/>
        <family val="2"/>
        <charset val="204"/>
      </rPr>
      <t>- Пп.14.3.4</t>
    </r>
  </si>
  <si>
    <t>% від загальної кількості отримувачів, - Пп. 14.3.4</t>
  </si>
  <si>
    <t>-</t>
  </si>
  <si>
    <t>Організації сфери охорони здоров'я (ООЗ)</t>
  </si>
  <si>
    <t>РОЗКРИТТЯ НА ІНДИВІДУАЛЬНІЙ ОСНОВІ-- один рядок для окремої ООЗ (тобто всі передачі цінностей, що здійснювалися на користь окремої ООЗ протягом календарного року, будуть сумуватися: деталізація повинна бути доступною кожному отримувачу або органам</t>
  </si>
  <si>
    <t>м.Запоріжжя</t>
  </si>
  <si>
    <t>Загальна сума, що відноситься до передачі цінностей наданих на користь таких отримувачів (ООЗ)</t>
  </si>
  <si>
    <t>% від загальної кількості отримувачів - Пп. 14.3.4</t>
  </si>
  <si>
    <t>ЗАГАЛЬНЕ РОЗКРИТТЯ</t>
  </si>
  <si>
    <r>
      <t xml:space="preserve">Переказ цінностей у зв'язку з проведенням досліджень і розробок, як це визначено у Пункті </t>
    </r>
    <r>
      <rPr>
        <i/>
        <sz val="3.5"/>
        <color rgb="FF000000"/>
        <rFont val="Verdana"/>
        <family val="2"/>
        <charset val="204"/>
      </rPr>
      <t>14.3.6</t>
    </r>
  </si>
  <si>
    <t>ДОДАТОК 3</t>
  </si>
  <si>
    <t>Призвище, ім'я по-батькові (Пп. 14.1.1)</t>
  </si>
  <si>
    <t>Професіонали сфери охорони здоров'я (ПОЗ): місто основної практики Організації сфери охорони здоров'я (ООЗ): місто реєстрації (Ст. 14.3)</t>
  </si>
  <si>
    <t>Юридична адреса основного місця діяльності (Ст. 14.3)</t>
  </si>
  <si>
    <t>Витрати, повязані з договорами надання послуг та консультації, в тому числі витрати на проїзд і проживання, що узгоджені в договорі</t>
  </si>
  <si>
    <t>Платежі за надання послуг і консультації (Пп. 14.3.2 і 14.3.3)</t>
  </si>
  <si>
    <t>ЗАГАЛЬНА СУМА (факультативно)</t>
  </si>
  <si>
    <t>Дослідження і розробки</t>
  </si>
  <si>
    <t xml:space="preserve">Балюк Марина Олександрівна </t>
  </si>
  <si>
    <t xml:space="preserve">Бельчіна Юлія Богуславівна </t>
  </si>
  <si>
    <t xml:space="preserve">Білоока Ірина Олександрівна </t>
  </si>
  <si>
    <t xml:space="preserve">Бірюкова Ольга Валеріївна </t>
  </si>
  <si>
    <t xml:space="preserve">Болгарська Світлана Вікторівна </t>
  </si>
  <si>
    <t xml:space="preserve">Бондарець Ірина Анатоліївна </t>
  </si>
  <si>
    <t xml:space="preserve">Бречко Андрій Юрійович </t>
  </si>
  <si>
    <t xml:space="preserve">Ведяєва Людмила Василівна </t>
  </si>
  <si>
    <t xml:space="preserve">Величко Валентина Іванівна </t>
  </si>
  <si>
    <t xml:space="preserve">Вендзілович Юрій Миронович </t>
  </si>
  <si>
    <t xml:space="preserve">Вітязь Володимир Миколайович </t>
  </si>
  <si>
    <t xml:space="preserve">Власенко Ганна Вікторівна </t>
  </si>
  <si>
    <t xml:space="preserve">Волкун Ірина Василівна </t>
  </si>
  <si>
    <t xml:space="preserve">Волчкова Олена Іванівна </t>
  </si>
  <si>
    <t xml:space="preserve">Воронько Тамара Василівна </t>
  </si>
  <si>
    <t xml:space="preserve">Гаврилюк Володимир Михайлович </t>
  </si>
  <si>
    <t xml:space="preserve">Гартовська Ірина Радомирівна </t>
  </si>
  <si>
    <t xml:space="preserve">Горват Таїса Миколаївна </t>
  </si>
  <si>
    <t xml:space="preserve">Джанкарашвілі Леся Олександрівна </t>
  </si>
  <si>
    <t xml:space="preserve">Дмитрук Уляна Ярославівна </t>
  </si>
  <si>
    <t>Добровінська Олена В'ячеславівна</t>
  </si>
  <si>
    <t xml:space="preserve">Еременко Наталія Вікторівна </t>
  </si>
  <si>
    <t xml:space="preserve">Ефіменко Тетяна Ігорівна </t>
  </si>
  <si>
    <t xml:space="preserve">Жердьова Надія Миколаївна </t>
  </si>
  <si>
    <t xml:space="preserve">Загребельська Анжела Валеріївна </t>
  </si>
  <si>
    <t xml:space="preserve">Замолотова Ксенія Олександрівна </t>
  </si>
  <si>
    <t xml:space="preserve">Зелик Галина Миколаївна </t>
  </si>
  <si>
    <t xml:space="preserve">Зуєв Костянтин Олександрович </t>
  </si>
  <si>
    <t xml:space="preserve">Кайдашева Ельвіра Іллівна </t>
  </si>
  <si>
    <t xml:space="preserve">Качор Леся Андріївна </t>
  </si>
  <si>
    <t xml:space="preserve">Кашпуренко Юлія Григорівна </t>
  </si>
  <si>
    <t xml:space="preserve">Ковальчук Наталія Федорівна </t>
  </si>
  <si>
    <t xml:space="preserve">Кондрацька Ірина Миколаївна </t>
  </si>
  <si>
    <t xml:space="preserve">Коренюк Людмила Ігнатівна </t>
  </si>
  <si>
    <t xml:space="preserve">Кошевая Наталія Петрівна </t>
  </si>
  <si>
    <t xml:space="preserve">Кравчун Нонна Олександрівна </t>
  </si>
  <si>
    <t xml:space="preserve">Крайняк Тетяна Леонідівна </t>
  </si>
  <si>
    <t xml:space="preserve">Красівська Валерія Валеріївна </t>
  </si>
  <si>
    <t xml:space="preserve">Крецу Тамара Миколаївна </t>
  </si>
  <si>
    <t xml:space="preserve">Куєвда Ірина Іванівна </t>
  </si>
  <si>
    <t>Кущ Ольга Іванівна</t>
  </si>
  <si>
    <t xml:space="preserve">Лантух Лілія Олексіївна </t>
  </si>
  <si>
    <t xml:space="preserve">Леженко Геннадій Олександрович </t>
  </si>
  <si>
    <t xml:space="preserve">Лісова Олена Володимирівна </t>
  </si>
  <si>
    <t xml:space="preserve">Логвінов Дмитро Валентинович </t>
  </si>
  <si>
    <t xml:space="preserve">Луговець Олена Олександрівна </t>
  </si>
  <si>
    <t xml:space="preserve">Макаєва Світлана Станіславівна </t>
  </si>
  <si>
    <t xml:space="preserve">Маляр Катерина Юріївна </t>
  </si>
  <si>
    <t xml:space="preserve">Манська Катерина Геннадіївна </t>
  </si>
  <si>
    <t xml:space="preserve">Марочкіна Валерія Віталіївна </t>
  </si>
  <si>
    <t xml:space="preserve">Марусин Оксана Василівна </t>
  </si>
  <si>
    <t xml:space="preserve">Марцинік Євген Миколайович </t>
  </si>
  <si>
    <t xml:space="preserve">Мельник Діна Петрівна </t>
  </si>
  <si>
    <t xml:space="preserve">Микитюк Мирослава Ростиславівна </t>
  </si>
  <si>
    <t xml:space="preserve">Міщенко Лариса Анатоліївна </t>
  </si>
  <si>
    <t xml:space="preserve">Могильницька Лілія Анатоліївна </t>
  </si>
  <si>
    <t xml:space="preserve">Моршнева Світлана Петрівна </t>
  </si>
  <si>
    <t xml:space="preserve">Науменко Володимир Гаврилович </t>
  </si>
  <si>
    <t xml:space="preserve">Ніколаєв Роман Сергійович </t>
  </si>
  <si>
    <t xml:space="preserve">Ніколюк Олена Анатоліївна </t>
  </si>
  <si>
    <t xml:space="preserve">Ніфонтова Лариса Валентинівна </t>
  </si>
  <si>
    <t>Олексик Ольга Томівна</t>
  </si>
  <si>
    <t xml:space="preserve">Орленко Валерія Леонідівна </t>
  </si>
  <si>
    <t xml:space="preserve">Паньків Володимир Іванович </t>
  </si>
  <si>
    <t xml:space="preserve">Пасечко Надія Василівна </t>
  </si>
  <si>
    <t xml:space="preserve">Пастарус Лариса Миколаївна </t>
  </si>
  <si>
    <t xml:space="preserve">Пашковська Наталія Вікторівна </t>
  </si>
  <si>
    <t xml:space="preserve">Перетятько Вероніка Вікторівна </t>
  </si>
  <si>
    <t>Петричка Орест Павлович</t>
  </si>
  <si>
    <t xml:space="preserve">Петровська Лілея Романівна </t>
  </si>
  <si>
    <t xml:space="preserve">Петросян Олена Віталіївна </t>
  </si>
  <si>
    <t xml:space="preserve">Пильов Данило Ігорович </t>
  </si>
  <si>
    <t xml:space="preserve">Погадаєва Наталія Леонідівна </t>
  </si>
  <si>
    <t xml:space="preserve">Полозова Любов Георгіївна </t>
  </si>
  <si>
    <t xml:space="preserve">Потапчук Олександр Васильович </t>
  </si>
  <si>
    <t xml:space="preserve">Радченко Ірина Петрівна </t>
  </si>
  <si>
    <t xml:space="preserve">Романова Ірина Петрівна </t>
  </si>
  <si>
    <t xml:space="preserve">Романова Олена Вячіславівна </t>
  </si>
  <si>
    <t xml:space="preserve">Сандурська Соломія Юріївна </t>
  </si>
  <si>
    <t xml:space="preserve">Сахарова Юлія Віталіївна </t>
  </si>
  <si>
    <t xml:space="preserve">Серденко Елеонора Олександрівна </t>
  </si>
  <si>
    <t xml:space="preserve">Серік Сергій Андрійович </t>
  </si>
  <si>
    <t xml:space="preserve">Сілаєва Тетяна Олександрівна </t>
  </si>
  <si>
    <t xml:space="preserve">Сіренко Юрій Миколайович </t>
  </si>
  <si>
    <t>Скрипник Надія Василівна</t>
  </si>
  <si>
    <t xml:space="preserve">Слепян Олена Василівна </t>
  </si>
  <si>
    <t xml:space="preserve">Смірнов Іван Іванович </t>
  </si>
  <si>
    <t xml:space="preserve">Співак Жанна Сергіївна </t>
  </si>
  <si>
    <t>Спринчук Наталія Андріївна</t>
  </si>
  <si>
    <t xml:space="preserve">Стасишин Олександра Василівна </t>
  </si>
  <si>
    <t xml:space="preserve">Стаховська Вікторія Павлівна </t>
  </si>
  <si>
    <t xml:space="preserve">Сулига Ірина Богданівна </t>
  </si>
  <si>
    <t xml:space="preserve">Суслик Галина Іванівна </t>
  </si>
  <si>
    <t xml:space="preserve">Тамбовцева Тіна Костянтинівна </t>
  </si>
  <si>
    <t xml:space="preserve">Тітова Юлія Олександрівна </t>
  </si>
  <si>
    <t xml:space="preserve">Ткач Сергій Миколайович </t>
  </si>
  <si>
    <t xml:space="preserve">Ткаченко Руслан Опанасович </t>
  </si>
  <si>
    <t xml:space="preserve">Трофімова Ірина Всеволодівна </t>
  </si>
  <si>
    <t xml:space="preserve">Турчина Світлана Ігорівна </t>
  </si>
  <si>
    <t xml:space="preserve">Урбанович Аліна Мечиславівна </t>
  </si>
  <si>
    <t xml:space="preserve">Філончук Олег Анатолійович </t>
  </si>
  <si>
    <t xml:space="preserve">Хижняк Оксана Олегівна </t>
  </si>
  <si>
    <t xml:space="preserve">Цибуковська Анна Адамівна </t>
  </si>
  <si>
    <t xml:space="preserve">Черевко Ірина Григорівна </t>
  </si>
  <si>
    <t xml:space="preserve">Чернікова Вікторія Василівна </t>
  </si>
  <si>
    <t xml:space="preserve">Шульга Наталія Валеріївна </t>
  </si>
  <si>
    <t xml:space="preserve">Юзвенко Тетяна Юріївна </t>
  </si>
  <si>
    <t>№ з.п.</t>
  </si>
  <si>
    <t>Харків</t>
  </si>
  <si>
    <t xml:space="preserve">Україна </t>
  </si>
  <si>
    <t xml:space="preserve">вул. Римарська, 28 </t>
  </si>
  <si>
    <t>Київ</t>
  </si>
  <si>
    <t xml:space="preserve">вул.  Вишгородська, 69 </t>
  </si>
  <si>
    <t>Чернівці</t>
  </si>
  <si>
    <t xml:space="preserve">вул.  Федьковича, 50 </t>
  </si>
  <si>
    <t>Суми</t>
  </si>
  <si>
    <t>вул. Ковпака, 18</t>
  </si>
  <si>
    <t xml:space="preserve">Черкаси </t>
  </si>
  <si>
    <t xml:space="preserve">вул.  Менделеєва, 3 </t>
  </si>
  <si>
    <t xml:space="preserve">Запоріжжя </t>
  </si>
  <si>
    <t xml:space="preserve">вул. Соціалістична, 1 </t>
  </si>
  <si>
    <t xml:space="preserve">Харків </t>
  </si>
  <si>
    <t xml:space="preserve">вул.  Коопертивна, 2 </t>
  </si>
  <si>
    <t xml:space="preserve">Львів </t>
  </si>
  <si>
    <t xml:space="preserve">вул.  Острозького, 1 </t>
  </si>
  <si>
    <t>Дрогобич</t>
  </si>
  <si>
    <t>вул. Січових Стрільців,22</t>
  </si>
  <si>
    <t xml:space="preserve">ул. Рейтарская, 22 </t>
  </si>
  <si>
    <t xml:space="preserve">вул.  Боговутівська, 2 </t>
  </si>
  <si>
    <t xml:space="preserve">Мукачево </t>
  </si>
  <si>
    <t xml:space="preserve">вул.  Ів.Франка, 43 </t>
  </si>
  <si>
    <t xml:space="preserve">Луцьк </t>
  </si>
  <si>
    <t xml:space="preserve">пр. Президента Грушевського, 21 </t>
  </si>
  <si>
    <t xml:space="preserve">вул. Свенціцького, 3, </t>
  </si>
  <si>
    <t xml:space="preserve">вул. Помірки, 27 </t>
  </si>
  <si>
    <t>Вознесенський узвіз, 22</t>
  </si>
  <si>
    <t>пр. Московський, 197</t>
  </si>
  <si>
    <t xml:space="preserve">Калуш </t>
  </si>
  <si>
    <t>вул. Медична, 6</t>
  </si>
  <si>
    <t xml:space="preserve">Тернопіль </t>
  </si>
  <si>
    <t xml:space="preserve">вул.  Акад. Сахарова, 2 </t>
  </si>
  <si>
    <t xml:space="preserve">Рівне </t>
  </si>
  <si>
    <t>вул. Курчатова, 6</t>
  </si>
  <si>
    <t>Ген.Чупринки, 45</t>
  </si>
  <si>
    <t xml:space="preserve">пр. Незалежності,  98А </t>
  </si>
  <si>
    <t>Івано-Франківськ</t>
  </si>
  <si>
    <t xml:space="preserve">вул.  Федьковича, 91 </t>
  </si>
  <si>
    <t xml:space="preserve">вул.  Терещенковская,  23/25 </t>
  </si>
  <si>
    <t xml:space="preserve">пр. Ленина, 230 </t>
  </si>
  <si>
    <t>вул. Пушкінська, 22</t>
  </si>
  <si>
    <t>Дніпро</t>
  </si>
  <si>
    <t xml:space="preserve">пр. Воронцова,  29А </t>
  </si>
  <si>
    <t xml:space="preserve">Полтава </t>
  </si>
  <si>
    <t>вул. Железна 17</t>
  </si>
  <si>
    <t>вул.  Вербицького, 5</t>
  </si>
  <si>
    <t xml:space="preserve">Дніпро </t>
  </si>
  <si>
    <t xml:space="preserve">пр. Воронцова, 29 </t>
  </si>
  <si>
    <t xml:space="preserve">пл. Жовтнева, 14 </t>
  </si>
  <si>
    <t>Харьковское шоссе, 121</t>
  </si>
  <si>
    <t>вул.Гоголівська 43а кв 4</t>
  </si>
  <si>
    <t>Хмельницьк</t>
  </si>
  <si>
    <t xml:space="preserve">вул.  Пілотська, 1 </t>
  </si>
  <si>
    <t>Одеса</t>
  </si>
  <si>
    <t xml:space="preserve">вул.  Пятницького, 3 </t>
  </si>
  <si>
    <t xml:space="preserve">вул. Зоологічна, 3Д </t>
  </si>
  <si>
    <t xml:space="preserve">вул. Кловський узвіз, 13А </t>
  </si>
  <si>
    <t>вул. Кучера Василя 5</t>
  </si>
  <si>
    <t xml:space="preserve">Одеса </t>
  </si>
  <si>
    <t xml:space="preserve">вул.  Заболотного, 26 </t>
  </si>
  <si>
    <t>вул. Черновола, 28/1</t>
  </si>
  <si>
    <t>Помірки, 27</t>
  </si>
  <si>
    <t xml:space="preserve">Суми </t>
  </si>
  <si>
    <t>вул. Ковпака, 22</t>
  </si>
  <si>
    <t>ул. Социалистическая, 1</t>
  </si>
  <si>
    <t>вул.Пирогова 8-13 </t>
  </si>
  <si>
    <t xml:space="preserve">пр. Любові Малої, 2А, </t>
  </si>
  <si>
    <t xml:space="preserve">Краматорськ </t>
  </si>
  <si>
    <t> вул. Героїв України, 17</t>
  </si>
  <si>
    <t>вул. Народного ополчення, 5</t>
  </si>
  <si>
    <t xml:space="preserve">пр. Незалежності, 13 </t>
  </si>
  <si>
    <t xml:space="preserve">вул.  Вишгородська, 6 </t>
  </si>
  <si>
    <t xml:space="preserve">пр. Московський, 197 </t>
  </si>
  <si>
    <t>вул. Клочковська , 337</t>
  </si>
  <si>
    <t xml:space="preserve">вул. Помірки, 27, </t>
  </si>
  <si>
    <t>вул.  Свенціцького, 3</t>
  </si>
  <si>
    <t xml:space="preserve">вул. Муранова, 35 </t>
  </si>
  <si>
    <t>Подразделение организации</t>
  </si>
  <si>
    <t>Сумма</t>
  </si>
  <si>
    <t>Сумма в т.ч.</t>
  </si>
  <si>
    <t>Работник</t>
  </si>
  <si>
    <t>Всего начислено</t>
  </si>
  <si>
    <t>Проживання</t>
  </si>
  <si>
    <t>Транспортні витрати</t>
  </si>
  <si>
    <t>Харчування</t>
  </si>
  <si>
    <t>Страхування</t>
  </si>
  <si>
    <t>Компенсація податків</t>
  </si>
  <si>
    <t>Оплата по договорам подряда</t>
  </si>
  <si>
    <t>Исследователь</t>
  </si>
  <si>
    <t>Лектор</t>
  </si>
  <si>
    <t>ФИО</t>
  </si>
  <si>
    <t>И</t>
  </si>
  <si>
    <t>Л</t>
  </si>
  <si>
    <t>Общий итог</t>
  </si>
  <si>
    <t>РАЗНИЦА</t>
  </si>
  <si>
    <t xml:space="preserve">Баженова Наталія Михайлівна </t>
  </si>
  <si>
    <t>Bazhenova paid</t>
  </si>
  <si>
    <t xml:space="preserve">Балимова Оксана Леонідівна </t>
  </si>
  <si>
    <t>Baliuk paid</t>
  </si>
  <si>
    <t xml:space="preserve">Бахчиванджи Ірина Олександрівна </t>
  </si>
  <si>
    <t>Bakhchyvandzhy paid</t>
  </si>
  <si>
    <t xml:space="preserve">Белей Нестор Іванович </t>
  </si>
  <si>
    <t>Belei paid</t>
  </si>
  <si>
    <t>Belchina paid</t>
  </si>
  <si>
    <t>Bilooka paid</t>
  </si>
  <si>
    <t>Biriukova paid</t>
  </si>
  <si>
    <t xml:space="preserve">Бобкович Катерина Олегівна </t>
  </si>
  <si>
    <t>Bobkovych paid</t>
  </si>
  <si>
    <t xml:space="preserve">Богдан Ірина Степанівна </t>
  </si>
  <si>
    <t>Bohdan paid</t>
  </si>
  <si>
    <t>Bolharska paid</t>
  </si>
  <si>
    <t xml:space="preserve">Большова Олена Василівна </t>
  </si>
  <si>
    <t>Bolshova paid</t>
  </si>
  <si>
    <t>Bondarets paid</t>
  </si>
  <si>
    <t>Brechko paid</t>
  </si>
  <si>
    <t xml:space="preserve">Буряковська Олена Олександрівна </t>
  </si>
  <si>
    <t>Buriakovska paid</t>
  </si>
  <si>
    <t>Vediaieva paid</t>
  </si>
  <si>
    <t>Velychko paid</t>
  </si>
  <si>
    <t xml:space="preserve">Венгер Ярослава Іванівна </t>
  </si>
  <si>
    <t>Venher paid</t>
  </si>
  <si>
    <t>Vendzilovych paid</t>
  </si>
  <si>
    <t xml:space="preserve">Вишневська Ольга Анатоліївна </t>
  </si>
  <si>
    <t>Vyshnevska paid</t>
  </si>
  <si>
    <t>Vitiaz paid</t>
  </si>
  <si>
    <t>Vlasenko paid</t>
  </si>
  <si>
    <t xml:space="preserve">Вовченко Марина Миколаївна </t>
  </si>
  <si>
    <t>Vovchenko paid</t>
  </si>
  <si>
    <t>Volkun paid</t>
  </si>
  <si>
    <t>Volchkova paid</t>
  </si>
  <si>
    <t>Voronko paid</t>
  </si>
  <si>
    <t>Havryliuk paid</t>
  </si>
  <si>
    <t>Hartovska paid</t>
  </si>
  <si>
    <t xml:space="preserve">Герасименко Валентина Петрівна </t>
  </si>
  <si>
    <t>Herasymenko paid</t>
  </si>
  <si>
    <t xml:space="preserve">Глухарьова Оксана Володимирівна </t>
  </si>
  <si>
    <t xml:space="preserve">Голик Ірина Володимирівна </t>
  </si>
  <si>
    <t>Holyk paid</t>
  </si>
  <si>
    <t>Horvat paid</t>
  </si>
  <si>
    <t xml:space="preserve">Горегляд Олексій Михайлович </t>
  </si>
  <si>
    <t xml:space="preserve">Гуржій Олена Володимірівна </t>
  </si>
  <si>
    <t>Hurzhii paid</t>
  </si>
  <si>
    <t xml:space="preserve">Гуріна Наталія Іванівна </t>
  </si>
  <si>
    <t>Hurina paid</t>
  </si>
  <si>
    <t xml:space="preserve">Гусак Інна Олександрівна </t>
  </si>
  <si>
    <t>Husak paid</t>
  </si>
  <si>
    <t xml:space="preserve">Данильчук Галина Олександрівна </t>
  </si>
  <si>
    <t>Danylchuk paid</t>
  </si>
  <si>
    <t>Dzhankarashvili paid</t>
  </si>
  <si>
    <t>Dmytruk paid</t>
  </si>
  <si>
    <t>Dobrovynska paid</t>
  </si>
  <si>
    <t>Eremenko paid</t>
  </si>
  <si>
    <t>Efimenko paid</t>
  </si>
  <si>
    <t xml:space="preserve">Євтушенко Наталія Миколаївна </t>
  </si>
  <si>
    <t>Yefimenko paid</t>
  </si>
  <si>
    <t xml:space="preserve">Єфіменко Ольга Олексіївна </t>
  </si>
  <si>
    <t>Yevtushenko paid</t>
  </si>
  <si>
    <t>Zherdova paid</t>
  </si>
  <si>
    <t>Zahrebelska paid</t>
  </si>
  <si>
    <t xml:space="preserve">Зайченко Оксана Миколаївна </t>
  </si>
  <si>
    <t>Zaichenko paid</t>
  </si>
  <si>
    <t>Zamolotova paid</t>
  </si>
  <si>
    <t xml:space="preserve">Западенко Анна Іванівна </t>
  </si>
  <si>
    <t>Zapadenko paid</t>
  </si>
  <si>
    <t>Zelyk paid</t>
  </si>
  <si>
    <t xml:space="preserve">Зелінська Лілія Михайлівна </t>
  </si>
  <si>
    <t>Zelinska paid</t>
  </si>
  <si>
    <t xml:space="preserve">Зінич Олеся Вадимівна </t>
  </si>
  <si>
    <t>Zuiev paid</t>
  </si>
  <si>
    <t xml:space="preserve">Ісаєнко Катерина Михайлівна </t>
  </si>
  <si>
    <t>Isaienko paid</t>
  </si>
  <si>
    <t xml:space="preserve">Іщенко Тетяна Ігорівна </t>
  </si>
  <si>
    <t>Ishchenko paid</t>
  </si>
  <si>
    <t xml:space="preserve">Кабачинська Жанна Леонідівна </t>
  </si>
  <si>
    <t>Kabachynska paid</t>
  </si>
  <si>
    <t>Kaidasheva paid</t>
  </si>
  <si>
    <t xml:space="preserve">Канварджіт Сінгх </t>
  </si>
  <si>
    <t>Kachor paid</t>
  </si>
  <si>
    <t>Kashpurenko paid</t>
  </si>
  <si>
    <t xml:space="preserve">Кліщ Іван Миколайович </t>
  </si>
  <si>
    <t>Klishch paid</t>
  </si>
  <si>
    <t>Kovalchuk paid</t>
  </si>
  <si>
    <t xml:space="preserve">Ковбаснюк Юрій Васильович </t>
  </si>
  <si>
    <t>Kovbasniuk paid</t>
  </si>
  <si>
    <t xml:space="preserve">Комісаренко Юлія Ігорівна </t>
  </si>
  <si>
    <t>Kondratska paid</t>
  </si>
  <si>
    <t xml:space="preserve">Коновалова Маряна Тарасівна </t>
  </si>
  <si>
    <t>Konovalova paid</t>
  </si>
  <si>
    <t xml:space="preserve">Коноварт Оксана Вікторівна </t>
  </si>
  <si>
    <t>Konovart paid</t>
  </si>
  <si>
    <t xml:space="preserve">Копиця Ірина Геннадіївна </t>
  </si>
  <si>
    <t>Koreniuk paid</t>
  </si>
  <si>
    <t xml:space="preserve">Коряк Вероніка Вікторівна </t>
  </si>
  <si>
    <t xml:space="preserve">Костицька Ірина Олександрівна </t>
  </si>
  <si>
    <t>Koshevaia paid</t>
  </si>
  <si>
    <t>Kravchun paid</t>
  </si>
  <si>
    <t>Krainiak paid</t>
  </si>
  <si>
    <t>Krasivska paid</t>
  </si>
  <si>
    <t>Kretsu paid</t>
  </si>
  <si>
    <t xml:space="preserve">Куделіна Катерина Анатоліївна </t>
  </si>
  <si>
    <t>Kudelina paid</t>
  </si>
  <si>
    <t>Kuievda paid</t>
  </si>
  <si>
    <t xml:space="preserve">Кулешко Ірина Ігорівна </t>
  </si>
  <si>
    <t>Kuleshko paid</t>
  </si>
  <si>
    <t xml:space="preserve">Курінна Олена Григорівна </t>
  </si>
  <si>
    <t>Kurinna paid</t>
  </si>
  <si>
    <t xml:space="preserve">Кусяка Ніна Вікторівна </t>
  </si>
  <si>
    <t xml:space="preserve">Кушнарьова Наталія Миколаївна </t>
  </si>
  <si>
    <t>Kushch paid</t>
  </si>
  <si>
    <t xml:space="preserve">Лавріненко Олена Едуардівна </t>
  </si>
  <si>
    <t>Lantukh paid</t>
  </si>
  <si>
    <t xml:space="preserve">Левенко Євген Іванович </t>
  </si>
  <si>
    <t>Levenko paid</t>
  </si>
  <si>
    <t>Lezhenko paid</t>
  </si>
  <si>
    <t xml:space="preserve">Лисак Зореслава Василівна </t>
  </si>
  <si>
    <t>Lysak paid</t>
  </si>
  <si>
    <t xml:space="preserve">Литвяк Вікторія Юріївна </t>
  </si>
  <si>
    <t>Lytviak paid</t>
  </si>
  <si>
    <t>Lisova paid</t>
  </si>
  <si>
    <t>Lohvinov paid</t>
  </si>
  <si>
    <t>Luhovets paid</t>
  </si>
  <si>
    <t xml:space="preserve">Лутай Ярослав Михайлович </t>
  </si>
  <si>
    <t>Lutai paid</t>
  </si>
  <si>
    <t xml:space="preserve">Мазорчук Юлія Миколаївна </t>
  </si>
  <si>
    <t>Mazorchuk paid</t>
  </si>
  <si>
    <t>Makaieva paid</t>
  </si>
  <si>
    <t>Maliar paid</t>
  </si>
  <si>
    <t>Manska paid</t>
  </si>
  <si>
    <t>Marochkina paid</t>
  </si>
  <si>
    <t>Marusyn paid</t>
  </si>
  <si>
    <t>Martsynik paid</t>
  </si>
  <si>
    <t xml:space="preserve">Марченко Тетяна Миколаївна </t>
  </si>
  <si>
    <t>Marchenko paid</t>
  </si>
  <si>
    <t>Melnyk paid</t>
  </si>
  <si>
    <t xml:space="preserve">Мельник Уляна Ігорівна </t>
  </si>
  <si>
    <t>Mykytiuk paid</t>
  </si>
  <si>
    <t xml:space="preserve">Михайленко Олена Юріївна </t>
  </si>
  <si>
    <t>Mykhailenko paid</t>
  </si>
  <si>
    <t xml:space="preserve">Михалко Ірина Богданівна </t>
  </si>
  <si>
    <t>Mykhalko paid</t>
  </si>
  <si>
    <t>Minich paid</t>
  </si>
  <si>
    <t xml:space="preserve">Міцик Тетяна Едвардівна </t>
  </si>
  <si>
    <t>Mishchenko paid</t>
  </si>
  <si>
    <t>Mogylnytska paid</t>
  </si>
  <si>
    <t>Morshneva paid</t>
  </si>
  <si>
    <t xml:space="preserve">Музь Наталія Миколаївна </t>
  </si>
  <si>
    <t>Muz paid</t>
  </si>
  <si>
    <t>Naumenko paid</t>
  </si>
  <si>
    <t xml:space="preserve">Невмержицька Інна Василівна </t>
  </si>
  <si>
    <t>Nevmerzhytska paid</t>
  </si>
  <si>
    <t>Nikolaiev paid</t>
  </si>
  <si>
    <t>Nikoliuk paid</t>
  </si>
  <si>
    <t xml:space="preserve">Ніконова Наталя Віталіївна </t>
  </si>
  <si>
    <t>Nikonova paid</t>
  </si>
  <si>
    <t>Nifontova paid</t>
  </si>
  <si>
    <t>Oleksyk paid</t>
  </si>
  <si>
    <t>Orlenko paid</t>
  </si>
  <si>
    <t>Pankiv paid</t>
  </si>
  <si>
    <t>Pasechko paid</t>
  </si>
  <si>
    <t>Pastarus paid</t>
  </si>
  <si>
    <t>Pashkovska paid</t>
  </si>
  <si>
    <t>Peretiatko paid</t>
  </si>
  <si>
    <t xml:space="preserve">Петренко Владімірас </t>
  </si>
  <si>
    <t>Petrychka paid</t>
  </si>
  <si>
    <t>Petrovska paid</t>
  </si>
  <si>
    <t>Petrosian paid</t>
  </si>
  <si>
    <t>Pylov paid</t>
  </si>
  <si>
    <t>Pohadaieva paid</t>
  </si>
  <si>
    <t>Polozova paid</t>
  </si>
  <si>
    <t>Potapchuk paid</t>
  </si>
  <si>
    <t xml:space="preserve">Пшенична Оксана Григорівна </t>
  </si>
  <si>
    <t>Pshenychna paid</t>
  </si>
  <si>
    <t>Radchenko paid</t>
  </si>
  <si>
    <t xml:space="preserve">Распутіна Леся Вікторівна </t>
  </si>
  <si>
    <t>Rasputina paid</t>
  </si>
  <si>
    <t>Romanova paid</t>
  </si>
  <si>
    <t>Sandurska paid</t>
  </si>
  <si>
    <t>Sakharova paid</t>
  </si>
  <si>
    <t xml:space="preserve">Семенюк Інна Віталіївна </t>
  </si>
  <si>
    <t>Semeniuk paid</t>
  </si>
  <si>
    <t xml:space="preserve">Сергієнко Вікторія Олександрівна </t>
  </si>
  <si>
    <t>Serdenko paid</t>
  </si>
  <si>
    <t>Serik paid</t>
  </si>
  <si>
    <t xml:space="preserve">Сєвтунова Джаміля Равшаналіївна </t>
  </si>
  <si>
    <t>Sievtunova paid</t>
  </si>
  <si>
    <t>Silaieva paid</t>
  </si>
  <si>
    <t>Sirenko paid</t>
  </si>
  <si>
    <t>Skrypnyk paid</t>
  </si>
  <si>
    <t>Slepian paid</t>
  </si>
  <si>
    <t>Smirnov paid</t>
  </si>
  <si>
    <t xml:space="preserve">Сміхун Катерина Василівна </t>
  </si>
  <si>
    <t>Smikhun paid</t>
  </si>
  <si>
    <t>Spivak paid</t>
  </si>
  <si>
    <t>Sprynchuk paid</t>
  </si>
  <si>
    <t>Stasyshyn paid</t>
  </si>
  <si>
    <t>Stakhovska paid</t>
  </si>
  <si>
    <t xml:space="preserve">Степура Антон Олександрович </t>
  </si>
  <si>
    <t>Stepura paid</t>
  </si>
  <si>
    <t>Sulyha paid</t>
  </si>
  <si>
    <t>Suslyk paid</t>
  </si>
  <si>
    <t>Tambovtseva paid</t>
  </si>
  <si>
    <t>Titova paid</t>
  </si>
  <si>
    <t>Tkach paid</t>
  </si>
  <si>
    <t>Tkachenko paid</t>
  </si>
  <si>
    <t>Trofimova paid</t>
  </si>
  <si>
    <t xml:space="preserve">Тулук Тетяна Миколаївна </t>
  </si>
  <si>
    <t>Turchyna paid</t>
  </si>
  <si>
    <t xml:space="preserve">Тушницький Орест Миронович </t>
  </si>
  <si>
    <t>Tushnytskyi paid</t>
  </si>
  <si>
    <t>Urbanovych paid</t>
  </si>
  <si>
    <t xml:space="preserve">Федчук Лариса Нафанівна </t>
  </si>
  <si>
    <t>Fedchuk paid</t>
  </si>
  <si>
    <t>Filonchuk paid</t>
  </si>
  <si>
    <t xml:space="preserve">Фіщук Оксана Олексіївна </t>
  </si>
  <si>
    <t>Khyzhniak paid</t>
  </si>
  <si>
    <t xml:space="preserve">Хотіна Валерія Ігорівна </t>
  </si>
  <si>
    <t>Khotina paid</t>
  </si>
  <si>
    <t>Tsybukovska paid</t>
  </si>
  <si>
    <t>Cherevko paid</t>
  </si>
  <si>
    <t xml:space="preserve">Черелюк Наталія Ігорівна </t>
  </si>
  <si>
    <t>Chereliuk paid</t>
  </si>
  <si>
    <t>Chernikova paid</t>
  </si>
  <si>
    <t xml:space="preserve">Чорна Наталія Володимирівна </t>
  </si>
  <si>
    <t>Chorna paid</t>
  </si>
  <si>
    <t xml:space="preserve">Чурсінова Тетяна Валентинівна </t>
  </si>
  <si>
    <t>Chursinova paid</t>
  </si>
  <si>
    <t xml:space="preserve">Шевчук Світлана Михайлівна </t>
  </si>
  <si>
    <t xml:space="preserve">Шишкань-Шишова Катерина Олександрівна </t>
  </si>
  <si>
    <t>Shyshkan-Shyshova paid</t>
  </si>
  <si>
    <t xml:space="preserve">Шишкіна Наталія Володимирівна </t>
  </si>
  <si>
    <t>Shyshkina paid</t>
  </si>
  <si>
    <t xml:space="preserve">Шишкіна Наталія Вячеславівна </t>
  </si>
  <si>
    <t xml:space="preserve">Шпіля Ірина Степанівна </t>
  </si>
  <si>
    <t>Shpilia paid</t>
  </si>
  <si>
    <t>Shulha paid</t>
  </si>
  <si>
    <t>Yuzvenko paid</t>
  </si>
  <si>
    <t xml:space="preserve">Яроцька Наталія Вікторівна </t>
  </si>
  <si>
    <t>Yarotska paid</t>
  </si>
  <si>
    <t>Разом</t>
  </si>
  <si>
    <t>Document Number</t>
  </si>
  <si>
    <t>Document Type</t>
  </si>
  <si>
    <t>Special G/L ind.</t>
  </si>
  <si>
    <t>Reference</t>
  </si>
  <si>
    <t>Document Date</t>
  </si>
  <si>
    <t>Posting Date</t>
  </si>
  <si>
    <t>Account</t>
  </si>
  <si>
    <t>Vendor</t>
  </si>
  <si>
    <t>G/L Account</t>
  </si>
  <si>
    <t>Offsetting acct no.</t>
  </si>
  <si>
    <t>Rate</t>
  </si>
  <si>
    <r>
      <t xml:space="preserve">Amount in doc. curr. </t>
    </r>
    <r>
      <rPr>
        <sz val="10"/>
        <color indexed="10"/>
        <rFont val="Arial"/>
        <family val="2"/>
        <charset val="204"/>
      </rPr>
      <t xml:space="preserve">
incl VAT</t>
    </r>
  </si>
  <si>
    <r>
      <t xml:space="preserve">Amount in doc. curr. </t>
    </r>
    <r>
      <rPr>
        <sz val="10"/>
        <color indexed="10"/>
        <rFont val="Arial"/>
        <family val="2"/>
        <charset val="204"/>
      </rPr>
      <t xml:space="preserve">
excl VAT</t>
    </r>
  </si>
  <si>
    <t xml:space="preserve">VAT </t>
  </si>
  <si>
    <t>Document currency</t>
  </si>
  <si>
    <t>Amount in local currency</t>
  </si>
  <si>
    <t>Local Currency</t>
  </si>
  <si>
    <t>Tax code</t>
  </si>
  <si>
    <t>Clearing Document</t>
  </si>
  <si>
    <t>Clearing date</t>
  </si>
  <si>
    <t>Assignment</t>
  </si>
  <si>
    <t>Cleared/open items symbol</t>
  </si>
  <si>
    <t>Проверка (1)</t>
  </si>
  <si>
    <t>Проверка (2)</t>
  </si>
  <si>
    <t>Text</t>
  </si>
  <si>
    <t>Документ ок/не ок</t>
  </si>
  <si>
    <t>Комментарий КПМГ</t>
  </si>
  <si>
    <t>Код ЄДРПОУ</t>
  </si>
  <si>
    <t>Неприбуткова організація</t>
  </si>
  <si>
    <t>Ознака бюджетної установи</t>
  </si>
  <si>
    <t>стаття ПКУ</t>
  </si>
  <si>
    <t>Повна назва</t>
  </si>
  <si>
    <t>1300001066</t>
  </si>
  <si>
    <t>KR</t>
  </si>
  <si>
    <t/>
  </si>
  <si>
    <t>1218/4113/502</t>
  </si>
  <si>
    <t>ЛЬВІВСЬКИЙ ОБЛАСНИЙ ДЕРЖА</t>
  </si>
  <si>
    <t>26201000</t>
  </si>
  <si>
    <t>66502945</t>
  </si>
  <si>
    <t>UAH</t>
  </si>
  <si>
    <t>P0</t>
  </si>
  <si>
    <t>1200001406</t>
  </si>
  <si>
    <t>SGIC</t>
  </si>
  <si>
    <t>ок</t>
  </si>
  <si>
    <t>клінічне випробовування, без ПДВ</t>
  </si>
  <si>
    <t>01998124</t>
  </si>
  <si>
    <t>неприбуткова</t>
  </si>
  <si>
    <t>0048 - iншi юридичнi особи, дiяльнiсть яких вiдповiдає вимогам, встановленим пунктом 133.4 статтi 133 Кодексу.</t>
  </si>
  <si>
    <t>140.5.4.</t>
  </si>
  <si>
    <t>КОМУНАЛЬНЕ НЕКОМЕРЦІЙНЕ ПІДПРИЄМСТВО ЛЬВІВСЬКОЇ ОБЛАСНОЇ РАДИ "ЛЬВІВСЬКИЙ ОБЛАСНИЙ ДЕРЖАВНИЙ КЛІНІЧНИЙ ЛІКУВАЛЬНО-ДІАГНОСТИЧНИЙ ЕНДОКРИНОЛОГІЧНИЙ ЦЕНТР"</t>
  </si>
  <si>
    <t>1300001658</t>
  </si>
  <si>
    <t>9535/4114/502</t>
  </si>
  <si>
    <t>1200001883</t>
  </si>
  <si>
    <t>Поведення клінічного випробування</t>
  </si>
  <si>
    <t>1300001731</t>
  </si>
  <si>
    <t>9828/4150/803</t>
  </si>
  <si>
    <t>ІЕОР ІМ.КОМІСАРЕНКА НАМНУ</t>
  </si>
  <si>
    <t>P1</t>
  </si>
  <si>
    <t>1200001989</t>
  </si>
  <si>
    <t>VLMZ</t>
  </si>
  <si>
    <t>02012013</t>
  </si>
  <si>
    <t>0031 - бюджетнi установи</t>
  </si>
  <si>
    <t>NA</t>
  </si>
  <si>
    <t>ДЕРЖАВНА УСТАНОВА "ІНСТИТУТ ЕНДОКРИНОЛОГІЇ ТА ОБМІНУ РЕЧОВИН ІМ. В. П. КОМІСАРЕНКА НАЦІОНАЛЬНОЇ АКАДЕМІЇ МЕДИЧНИХ НАУК УКРАЇНИ"</t>
  </si>
  <si>
    <t>1300001130</t>
  </si>
  <si>
    <t>1218/4113/506</t>
  </si>
  <si>
    <t>ВІННИЦЬКИЙ НМУ ІМ.ПИРОГОВ</t>
  </si>
  <si>
    <t>1200001407</t>
  </si>
  <si>
    <t>клінічне випробовування</t>
  </si>
  <si>
    <t>02010669</t>
  </si>
  <si>
    <t>ВІННИЦЬКИЙ НАЦІОНАЛЬНИЙ МЕДИЧНИЙ УНІВЕРСИТЕТ ІМ. М.І.ПИРОГОВА</t>
  </si>
  <si>
    <t>1300001736</t>
  </si>
  <si>
    <t>9828/4150/806</t>
  </si>
  <si>
    <t>1200001990</t>
  </si>
  <si>
    <t>1300001119</t>
  </si>
  <si>
    <t>ВІННИЦЬКИЙ ОКВЕЦ</t>
  </si>
  <si>
    <t>1200001408</t>
  </si>
  <si>
    <t>клінічне випробування</t>
  </si>
  <si>
    <t>05484178</t>
  </si>
  <si>
    <t>ВІННИЦЬКИЙ ОБЛАСНИЙ КЛІНІЧНИЙ ВИСОКОСПЕЦІАЛІЗОВАНИЙ ЕНДОКРИНОЛОГІЧНИЙ ЦЕНТР</t>
  </si>
  <si>
    <t>1300001754</t>
  </si>
  <si>
    <t>9828/4150/807</t>
  </si>
  <si>
    <t>ОКЛ ІМ.ГЕРБАЧЕВСЬКОГО ЖИТ</t>
  </si>
  <si>
    <t>1200001991</t>
  </si>
  <si>
    <t>01991406</t>
  </si>
  <si>
    <t>КОМУНАЛЬНА УСТАНОВА "ОБЛАСНА КЛІНІЧНА ЛІКАРНЯ ІМ.О.Ф.ГЕРБАЧЕВСЬКОГО" ЖИТОМИРСЬКОЇ ОБЛАСНОЇ РАДИ</t>
  </si>
  <si>
    <t>1300001067</t>
  </si>
  <si>
    <t>1218/4113/501</t>
  </si>
  <si>
    <t>ДВНЗ ТЕРНОПІЛЬСЬКИЙ ДМУ І</t>
  </si>
  <si>
    <t>1200001409</t>
  </si>
  <si>
    <t>02010830</t>
  </si>
  <si>
    <t>ТЕРНОПІЛЬСЬКИЙ НАЦІОНАЛЬНИЙ МЕДИЧНИЙ УНІВЕРСИТЕТ ІМЕНІ І.Я.ГОРБАЧЕВСЬКОГО МІНІСТЕРСТВА ОХОРОНИ ЗДОРОВ'Я УКРАЇНИ</t>
  </si>
  <si>
    <t>1300001069</t>
  </si>
  <si>
    <t>ТЕРНОПІЛЬСЬКА УНІВЕРСИТЕТ</t>
  </si>
  <si>
    <t>1200001410</t>
  </si>
  <si>
    <t>клінічні випробовування, без ПДВ</t>
  </si>
  <si>
    <t>02001311</t>
  </si>
  <si>
    <t>0048 - iншi юридичнi особи, дiяльнiсть яких вiдповiдає вимогам, встановленим пунктом 133.4 статтi 133 Кодексу</t>
  </si>
  <si>
    <t>КОМУНАЛЬНЕ НЕКОМЕРЦІЙНЕ ПІДПРИЄМСТВО "ТЕРНОПІЛЬСЬКА УНІВЕРСИТЕТСЬКА ЛІКАРНЯ" ТЕРНОПІЛЬСЬКОЇ ОБЛАСНОЇ РАДИ</t>
  </si>
  <si>
    <t>1300000427</t>
  </si>
  <si>
    <t>1</t>
  </si>
  <si>
    <t>НАЦ ІНСТИТУТ ТЕРАПІЇ НАЦ</t>
  </si>
  <si>
    <t>1200000618</t>
  </si>
  <si>
    <t>Надання послуг з організації та проведення клінічн</t>
  </si>
  <si>
    <t>04528465</t>
  </si>
  <si>
    <t>ДЕРЖАВНА УСТАНОВА "НАЦІОНАЛЬНИЙ ІНСТИТУТ ТЕРАПІЇ ІМЕНІ Л.Т. МАЛОЇ НАЦІОНАЛЬНОЇ АКАДЕМІЇ МЕДИЧНИХ НАУК УКРАЇНИ"</t>
  </si>
  <si>
    <t>1300001072</t>
  </si>
  <si>
    <t>1218/4113/503</t>
  </si>
  <si>
    <t>КИЇВСЬКА КЛІНІЧНА ЛІКАРНЯ</t>
  </si>
  <si>
    <t>1200001312</t>
  </si>
  <si>
    <t>клінічне випробовування, немає печатки постач</t>
  </si>
  <si>
    <t>40081352\609</t>
  </si>
  <si>
    <t>відсутня в реєстрі</t>
  </si>
  <si>
    <t>1300001730</t>
  </si>
  <si>
    <t>9828/4150/804</t>
  </si>
  <si>
    <t>1200001992</t>
  </si>
  <si>
    <t>1300001327</t>
  </si>
  <si>
    <t>ЛЬВІВСЬКИЙ НАЦІОНАЛЬНИЙ М</t>
  </si>
  <si>
    <t>1200001660</t>
  </si>
  <si>
    <t>02010793</t>
  </si>
  <si>
    <t>ЛЬВІВСЬКИЙ НАЦІОНАЛЬНИЙ МЕДИЧНИЙ УНІВЕРСИТЕТ ІМЕНІ ДАНИЛА ГАЛИЦЬКОГО</t>
  </si>
  <si>
    <t>1300001659</t>
  </si>
  <si>
    <t>1200001884</t>
  </si>
  <si>
    <t>1300001065</t>
  </si>
  <si>
    <t>**</t>
  </si>
  <si>
    <t>1400000357</t>
  </si>
  <si>
    <t>1300001075</t>
  </si>
  <si>
    <t>1218/4113/504</t>
  </si>
  <si>
    <t>КОМУНАЛЬНЕ НЕКОМЕРЦІЙНЕ П</t>
  </si>
  <si>
    <t>1200001413</t>
  </si>
  <si>
    <t>03293617</t>
  </si>
  <si>
    <t>КОМУНАЛЬНЕ НЕКОМЕРЦІЙНЕ ПІДПРИЄМСТВО "МІСЬКА КЛІНІЧНА ЛІКАРНЯ № 2 ІМЕНІ ПРОФ. О.О. ШАЛІМОВА" ХАРКІВСЬКОЇ МІСЬКОЇ РАДИ</t>
  </si>
  <si>
    <t>1300001120</t>
  </si>
  <si>
    <t>1218/4113/505</t>
  </si>
  <si>
    <t>ВІДОКРЕМЛЕНИЙ СТРУКТУРНИЙ</t>
  </si>
  <si>
    <t>1200001414</t>
  </si>
  <si>
    <t>02010681</t>
  </si>
  <si>
    <t>ДЕРЖАВНИЙ ЗАКЛАД "ДНІПРОПЕТРОВСЬКА МЕДИЧНА АКАДЕМІЯ МІНІСТЕРСТВА ОХОРОНИ ЗДОРОВ’Я УКРАЇНИ"</t>
  </si>
  <si>
    <t>1300001494</t>
  </si>
  <si>
    <t>1200001706</t>
  </si>
  <si>
    <t>1300001657</t>
  </si>
  <si>
    <t>9535/4114/501</t>
  </si>
  <si>
    <t>1200001885</t>
  </si>
  <si>
    <t>1300001660</t>
  </si>
  <si>
    <t>9535/4114/503</t>
  </si>
  <si>
    <t>МІЖНАР ІНСТИТУТ КЛІНІЧНИХ</t>
  </si>
  <si>
    <t>1200001900</t>
  </si>
  <si>
    <t>37331490</t>
  </si>
  <si>
    <t>ТОВАРИСТВО З ОБМЕЖЕНОЮ ВIДПОВIДАЛЬНIСТЮ "МІЖНАРОДНИЙ ІНСТИТУТ КЛІНІЧНИХ ДОСЛІДЖЕНЬ"</t>
  </si>
  <si>
    <t>1300001728</t>
  </si>
  <si>
    <t>9828/4150/805</t>
  </si>
  <si>
    <t>МІСЬКА КЛІНИЧНА ЛІК 1 ЛІК</t>
  </si>
  <si>
    <t>1200002021</t>
  </si>
  <si>
    <t>01981738</t>
  </si>
  <si>
    <t>КИЇВСЬКА МІСЬКА КЛІНІЧНА ЛІКАРНЯ №1</t>
  </si>
  <si>
    <t>1300002076</t>
  </si>
  <si>
    <t>Дніпропетровська медична академія</t>
  </si>
  <si>
    <t>63101010</t>
  </si>
  <si>
    <t>ок, дата 03.06, клінічні випробування</t>
  </si>
  <si>
    <t>клінічні дослідження</t>
  </si>
  <si>
    <t>1300002907</t>
  </si>
  <si>
    <t>9536/4376/554</t>
  </si>
  <si>
    <t>1300002113</t>
  </si>
  <si>
    <t>1300002801</t>
  </si>
  <si>
    <t>9536/4376/555</t>
  </si>
  <si>
    <t> Медичний центр Верум ТОВ</t>
  </si>
  <si>
    <t>37967444</t>
  </si>
  <si>
    <t>ТОВАРИСТВО З ОБМЕЖЕНОЮ ВIДПОВIДАЛЬНIСТЮ "МЕДИЧНИЙ ЦЕНТР "ВЕРУМ"</t>
  </si>
  <si>
    <t>1300004227</t>
  </si>
  <si>
    <t>4</t>
  </si>
  <si>
    <t>Громадська асоціація "Українська асоціація клінічних досліджень"</t>
  </si>
  <si>
    <t>Участь в конференції з клінічних випробувань</t>
  </si>
  <si>
    <t>участь в зїзді</t>
  </si>
  <si>
    <t>42298204</t>
  </si>
  <si>
    <t>0032 - громадськi об'єднання</t>
  </si>
  <si>
    <t>1300004003</t>
  </si>
  <si>
    <t>NN8640-4263-853</t>
  </si>
  <si>
    <t>Alternative Account No.</t>
  </si>
  <si>
    <t>Amount in local currency, без ПДВ</t>
  </si>
  <si>
    <t>Наявність документу</t>
  </si>
  <si>
    <t>1300002617</t>
  </si>
  <si>
    <t>19</t>
  </si>
  <si>
    <t>АСОЦІАЦІЯ ДИТЯЧИХ ЕНДОКРИ</t>
  </si>
  <si>
    <t>Спонсорська допомога для організації заходу</t>
  </si>
  <si>
    <t>140.5.9</t>
  </si>
  <si>
    <t>ВСЕУКРАЇНСЬКА ГРОМАДСЬКА ОРГАНІЗАЦІЯ "АСОЦІАЦІЯ ДИТЯЧИХ ЕНДОКРИНОЛОГІВ УКРАЇНИ"</t>
  </si>
  <si>
    <t>1300002035</t>
  </si>
  <si>
    <t>18</t>
  </si>
  <si>
    <t>БЛАГОДIЙНИЙ ФОНД ДIАБЕТИК</t>
  </si>
  <si>
    <t>49010000</t>
  </si>
  <si>
    <t>Благодійна допомога фонду Діабетик</t>
  </si>
  <si>
    <t>0036 - благодiйнi органiзацiї</t>
  </si>
  <si>
    <t>БЛАГОДIЙНА ОРГАНIЗАЦIЯ КИЇВСЬКИЙ БЛАГОДІЙНИЙ ФОНД "ДІАБЕТИК"</t>
  </si>
  <si>
    <t>1300000353</t>
  </si>
  <si>
    <t>МІЖНАРОДНА ДIАБЕТИЧНА АСО</t>
  </si>
  <si>
    <t>Благодійна допомога на видання 1-го номеру журналу</t>
  </si>
  <si>
    <t>лист</t>
  </si>
  <si>
    <t>МІЖНАРОДНА ДІАБЕТИЧНА АСОЦІАЦІЯ УКРАЇНИ</t>
  </si>
  <si>
    <t>1300000937</t>
  </si>
  <si>
    <t>6</t>
  </si>
  <si>
    <t>Благодійна допомога на видання 2-го номеру журналу</t>
  </si>
  <si>
    <t>1300001629</t>
  </si>
  <si>
    <t>12</t>
  </si>
  <si>
    <t>Благодійна допомога на видання 2-го номеру</t>
  </si>
  <si>
    <t>1300001630</t>
  </si>
  <si>
    <t>17</t>
  </si>
  <si>
    <t>Благодійна допомога на видання 4-го номеру</t>
  </si>
  <si>
    <t>1300000882</t>
  </si>
  <si>
    <t>48030000</t>
  </si>
  <si>
    <t>33834832</t>
  </si>
  <si>
    <t>1300002662</t>
  </si>
  <si>
    <t>31</t>
  </si>
  <si>
    <t>Благодійна допомога на видання 5-го номеру «Діабет</t>
  </si>
  <si>
    <t>1300002663</t>
  </si>
  <si>
    <t>35</t>
  </si>
  <si>
    <t>Благодійна допомога на статутну діяльність</t>
  </si>
  <si>
    <t>1300001237</t>
  </si>
  <si>
    <t>9</t>
  </si>
  <si>
    <t>ДНІПР РЕГ ТОВ СПРИЯННЯ ХВ</t>
  </si>
  <si>
    <t>Спонсорська допомога</t>
  </si>
  <si>
    <t>20303961</t>
  </si>
  <si>
    <t>ДНІПРОПЕТРОВСЬКЕ РЕГІОНАЛЬНЕ ТОВАРИСТВО СПРИЯННЯ ХВОРИМ НА ЦУКРОВИЙ ДІАБЕТ ТА ІНВАЛІДАМ З СУПУТНІМИ ЗАХВОРЮВАННЯМИ</t>
  </si>
  <si>
    <t>1300000640</t>
  </si>
  <si>
    <t>3</t>
  </si>
  <si>
    <t>БЛАГОДІЙНИЙ ФОНД ДІТИ З Г</t>
  </si>
  <si>
    <t>Благодійна допомога для придбання полу автоматично</t>
  </si>
  <si>
    <t>39942620</t>
  </si>
  <si>
    <t>БЛАГОДIЙНА ОРГАНIЗАЦIЯ "БЛАГОДІЙНИЙ ФОНД "ДІТИ З ГЕМОФІЛІЄЮ"</t>
  </si>
  <si>
    <t>1300000876</t>
  </si>
  <si>
    <t>8</t>
  </si>
  <si>
    <t>1300001244</t>
  </si>
  <si>
    <t>20</t>
  </si>
  <si>
    <t>ВІННИЦЬКА ОБЛ АСОЦІАЦІЯ Е</t>
  </si>
  <si>
    <t>36886658</t>
  </si>
  <si>
    <t>ГРОМАДСЬКА ОРГАНІЗАЦІЯ "ВІННИЦЬКА ОБЛАСНА АСОЦІАЦІЯ ЕНДОКРИНОЛОГІВ"</t>
  </si>
  <si>
    <t>1300000899</t>
  </si>
  <si>
    <t>САРОКА БЛАГОДІЙНИЙ ФОНД</t>
  </si>
  <si>
    <t>39386096</t>
  </si>
  <si>
    <t>БЛАГОДІЙНИЙ ФОНД "САРОКА"</t>
  </si>
  <si>
    <t>1300000974</t>
  </si>
  <si>
    <t>02-04/19</t>
  </si>
  <si>
    <t>УАФХ ГРОМАДСЬКА СПІЛКА</t>
  </si>
  <si>
    <t>Спонс допомога «Дні здоров’я» 13-14.04.2019</t>
  </si>
  <si>
    <t>42671677</t>
  </si>
  <si>
    <t>ГРОМАДСЬКА СПІЛКА "УКРАЇНСЬКА АСОЦІАЦІЯ ФУНКЦІОНАЛЬНОГО ХАРЧУВАННЯ"</t>
  </si>
  <si>
    <t>1300001955</t>
  </si>
  <si>
    <t>23/7Ю</t>
  </si>
  <si>
    <t>ВСЕУКРАЇНСЬКЕ ЛІКАРСЬКЕ Т</t>
  </si>
  <si>
    <t>48230000</t>
  </si>
  <si>
    <t>спонсорська допомога</t>
  </si>
  <si>
    <t>20071736</t>
  </si>
  <si>
    <t>ГРОМАДСЬКА ОРГАНIЗАЦIЯ "ВСЕУКРАЇНСЬКЕ ЛІКАРСЬКЕ ТОВАРИСТВО"</t>
  </si>
  <si>
    <t>1300001590</t>
  </si>
  <si>
    <t>11-05/06</t>
  </si>
  <si>
    <t>ДІА-ДІТИ ГО</t>
  </si>
  <si>
    <t>42228639</t>
  </si>
  <si>
    <t>ГРОМАДСЬКА ОРГАНIЗАЦIЯ "ДІА - ДІТИ"</t>
  </si>
  <si>
    <t>1300002056</t>
  </si>
  <si>
    <t>314</t>
  </si>
  <si>
    <t>ДУ ІНСТИТУТ ОЗДП НАМН УКР</t>
  </si>
  <si>
    <t>Благодійна допомога на ремонт</t>
  </si>
  <si>
    <t>02012183</t>
  </si>
  <si>
    <t>ДЕРЖАВНА УСТАНОВА "ІНСТИТУТ ОХОРОНИ ЗДОРОВ'Я ДІТЕЙ ТА ПІДЛІТКІВ НАЦІОНАЛЬНОЇ АКАДЕМІЇ МЕДИЧНИХ НАУК УКРАЇНИ"</t>
  </si>
  <si>
    <t>1300001329</t>
  </si>
  <si>
    <t>АСОЦІАЦІЯ СІМЕЙНОЇ МЕДИЦИ</t>
  </si>
  <si>
    <t>35502681</t>
  </si>
  <si>
    <t>ГРОМАДСЬКА ОРГАНIЗАЦIЯ "АСОЦІАЦІЯ СІМЕЙНОЇ МЕДИЦИНИ ОДЕСЬКОГО РЕГІОНУ"</t>
  </si>
  <si>
    <t>1300000048</t>
  </si>
  <si>
    <t>6-Б</t>
  </si>
  <si>
    <t>КМК ЕНДОЦЕНТР</t>
  </si>
  <si>
    <t>48040000</t>
  </si>
  <si>
    <t>Спонсорська допомога Disclosure</t>
  </si>
  <si>
    <t>01993871</t>
  </si>
  <si>
    <t>КИЇВСЬКИЙ МІСЬКИЙ КЛІНІЧНИЙ ЕНДОКРИНОЛОГІЧНИЙ ЦЕНТР</t>
  </si>
  <si>
    <t>1300002664</t>
  </si>
  <si>
    <t>52</t>
  </si>
  <si>
    <t>??УКРАЇНСЬКИЙ ЦЕНТР ГЕМОФІЛІЇ</t>
  </si>
  <si>
    <t>ГРОМАДСЬКА ОРГАНIЗАЦIЯ "УКРАЇНСЬКИЙ ЦЕНТР ГЕМОФІЛІЇ"</t>
  </si>
  <si>
    <t>1300002665</t>
  </si>
  <si>
    <t>37</t>
  </si>
  <si>
    <t>Благодійна  допомога</t>
  </si>
  <si>
    <t>1300002011</t>
  </si>
  <si>
    <t>01-06/02/403</t>
  </si>
  <si>
    <t>БІ БРАЙТ ГРУП ТОВ</t>
  </si>
  <si>
    <t>Спонсорський внесок</t>
  </si>
  <si>
    <t>АКТ використання спонсорської допомоги</t>
  </si>
  <si>
    <t>прибуткова</t>
  </si>
  <si>
    <t>1300001052</t>
  </si>
  <si>
    <t>УАГГ-08/03</t>
  </si>
  <si>
    <t xml:space="preserve"> ГО УАЗПГГ ФАКТОР Д</t>
  </si>
  <si>
    <t>?</t>
  </si>
  <si>
    <t>42494816</t>
  </si>
  <si>
    <t>ГРОМАДСЬКА ОРГАНIЗАЦIЯ "УКРАЇНСЬКА АСОЦІАЦІЯ З ПИТАНЬ ГЕМОФІЛІЇ І ГЕМОСТАЗУ "ФАКТОР Д"</t>
  </si>
  <si>
    <t>Vendors</t>
  </si>
  <si>
    <t>Amount in doc. curr.</t>
  </si>
  <si>
    <t>1300004150</t>
  </si>
  <si>
    <t>40</t>
  </si>
  <si>
    <t xml:space="preserve"> БО Благодійний фонд За безпечну
 КИЇВ</t>
  </si>
  <si>
    <t>Благодійна допомога CGMS monitoring</t>
  </si>
  <si>
    <t>0036 - благодiйнi органiзацiї;</t>
  </si>
  <si>
    <t>БЛАГОДIЙНА ОРГАНIЗАЦIЯ "БЛАГОДІЙНИЙ ФОНД "ЗА БЕЗПЕЧНУ МЕДИЦИНУ"</t>
  </si>
  <si>
    <t>1300003940</t>
  </si>
  <si>
    <t>12/12</t>
  </si>
  <si>
    <t>БЛАГОДІЙНА ОРГАНІЗАЦІЯ БЛАГОДІЙНИЙ</t>
  </si>
  <si>
    <t>Благодійна допомога для Любарської школи-інтернату</t>
  </si>
  <si>
    <t>БЛАГОДIЙНА ОРГАНIЗАЦIЯ "БЛАГОДІЙНИЙ ФОНД "ВІРА В СЕБЕ"</t>
  </si>
  <si>
    <t>1300003911</t>
  </si>
  <si>
    <t>16</t>
  </si>
  <si>
    <t>ВСЕУКРАЇНСЬКЕ ТОВАРИСТВО</t>
  </si>
  <si>
    <t>0032 - громадськi об'єднання;</t>
  </si>
  <si>
    <t>ГРОМАДСЬКА ОРГАНІЗАЦІЯ ІНВАЛІДІВ "ВСЕУКРАЇНСЬКЕ ТОВАРИСТВО ГЕМОФІЛІЇ"</t>
  </si>
  <si>
    <t>1300003576</t>
  </si>
  <si>
    <t>11</t>
  </si>
  <si>
    <t>ХЕРСОНСЬКА ОБЛАСНА АСОЦ Д</t>
  </si>
  <si>
    <t>Спонсорська допомога на День Діабету</t>
  </si>
  <si>
    <t>ХЕРСОНСЬКА ОБЛАСНА АСОЦІАЦІЯ ДІАБЕТИКІВ</t>
  </si>
  <si>
    <t>1300003568</t>
  </si>
  <si>
    <t>43</t>
  </si>
  <si>
    <t>1300003529</t>
  </si>
  <si>
    <t>Спонсорська допомога на видання 6-го номеру «Діабе</t>
  </si>
  <si>
    <t>1300003455</t>
  </si>
  <si>
    <t>ДІАБЕТ І ДІТИ ГО</t>
  </si>
  <si>
    <t>ГРОМАДСЬКА ОРГАНIЗАЦIЯ "ДІАБЕТ І ДІТИ"</t>
  </si>
  <si>
    <t>1300003396</t>
  </si>
  <si>
    <t>001/2019</t>
  </si>
  <si>
    <t>Запорізька обласна медична</t>
  </si>
  <si>
    <t>ГРОМАДСЬКА ОРГАНIЗАЦIЯ "АСОЦІАЦІЯ ЛІКАРІВ-ІНТЕРНІСТІВ ПІВДЕННО-СХІДНОГО РЕГІОНУ"</t>
  </si>
  <si>
    <t>1300003447</t>
  </si>
  <si>
    <t>5</t>
  </si>
  <si>
    <t>Діабетична Спілка м.Ужгорода ГО</t>
  </si>
  <si>
    <t>ГРОМАДСЬКА ОРГАНIЗАЦIЯ "ДІАБЕТИЧНА СПІЛКА М. УЖГОРОДА"</t>
  </si>
  <si>
    <t>1300003400</t>
  </si>
  <si>
    <t>13</t>
  </si>
  <si>
    <t>МИКОЛАЇВ ОБЛ ДИАБЕТ АСОЦІ</t>
  </si>
  <si>
    <t>ГРОМАДСЬКА ОРГАНIЗАЦIЯ "МИКОЛАЇВСЬКА ОДЕСЬКА ДІАБЕТИЧНА АСОЦІАЦІЯ"</t>
  </si>
  <si>
    <t>1300003383</t>
  </si>
  <si>
    <t>16/10</t>
  </si>
  <si>
    <t>АСОЦІАЦІЯ АКУШЕРСЬКИХ АНЕ</t>
  </si>
  <si>
    <t>ГРОМАДСЬКА ОРГАНIЗАЦIЯ "АСОЦІАЦІЯ АКУШЕРСЬКИХ АНЕСТЕЗІОЛОГІВ УКРАЇНИ"</t>
  </si>
  <si>
    <t>1300003132</t>
  </si>
  <si>
    <t>FA/2019</t>
  </si>
  <si>
    <t>ОПТІМА-ФАРМ ЛТД</t>
  </si>
  <si>
    <t>Irrevocable financial aid</t>
  </si>
  <si>
    <t>1300003436</t>
  </si>
  <si>
    <t>1/10</t>
  </si>
  <si>
    <t>ДІА ДЗЕН ГО
Харківська обл.</t>
  </si>
  <si>
    <t>ГРОМАДСЬКА ОРГАНIЗАЦIЯ "ДІА-ДЗЕН"</t>
  </si>
  <si>
    <t>1300003356</t>
  </si>
  <si>
    <t>39</t>
  </si>
  <si>
    <t>1300003148</t>
  </si>
  <si>
    <t>26</t>
  </si>
  <si>
    <t>1300003245</t>
  </si>
  <si>
    <t>36</t>
  </si>
  <si>
    <t>СУМСЬКЕ ОБЛАСНЕ ГРОМАДСЬК</t>
  </si>
  <si>
    <t>ГРОМАДСЬКА ОРГАНIЗАЦIЯ "СУМСЬКА ОБЛАСНА ГРОМАДСЬКА ОРГАНІЗАЦІЯ МЕДИЦИНА МАЙБУТНЬОГО НОВА"</t>
  </si>
  <si>
    <t>1300003141</t>
  </si>
  <si>
    <t>УAГГ-52/09</t>
  </si>
  <si>
    <t>Спонсорська допомога для організації регіональної</t>
  </si>
  <si>
    <t>1300004089</t>
  </si>
  <si>
    <t>48</t>
  </si>
  <si>
    <t>1300000339</t>
  </si>
  <si>
    <t>2582</t>
  </si>
  <si>
    <t>ТЕКСТИЛЬ-КОНТАКТ ТОВ</t>
  </si>
  <si>
    <t>передано НДСЛ "Охматдит"</t>
  </si>
  <si>
    <t>акт</t>
  </si>
  <si>
    <t>01994089</t>
  </si>
  <si>
    <t>НАЦІОНАЛЬНА ДИТЯЧА СПЕЦІАЛІЗОВАНА ЛІКАРНЯ "ОХМАТДИТ" МОЗ УКРАЇНИ</t>
  </si>
  <si>
    <t>1300001475</t>
  </si>
  <si>
    <t>СФ-0061988</t>
  </si>
  <si>
    <t>ПРИНТ ЕКСПЕРТ ТОВ</t>
  </si>
  <si>
    <t>передано Вінницький обл.клін.ендокринол.центр</t>
  </si>
  <si>
    <t>КОМУНАЛЬНЕ НЕКОМЕРЦІЙНЕ ПІДПРИЄМСТВО "ВІННИЦЬКИЙ ОБЛАСНИЙ КЛІНІЧНИЙ ВИСОКОСПЕЦІАЛІЗОВАНИЙ ЕНДОКРИНОЛОГІЧНИЙ ЦЕНТР ВІННИЦЬКОЇ ОБЛАСНОЇ РАДИ"</t>
  </si>
  <si>
    <t>1300002077</t>
  </si>
  <si>
    <t>СФ-0062491</t>
  </si>
  <si>
    <t>передано Дніпровська міс.клін.лік.1</t>
  </si>
  <si>
    <t>01984464</t>
  </si>
  <si>
    <t>КОМУНАЛЬНИЙ ЗАКЛАД "ДНІПРОВСЬКА МІСЬКА КЛІНІЧНА ЛІКАРНЯ № 1" ДНІПРОВСЬКОЇ МІСЬКОЇ РАДИ</t>
  </si>
  <si>
    <t>1300002007</t>
  </si>
  <si>
    <t>СФ-0062492</t>
  </si>
  <si>
    <t>передано 4-тій міській клін лікарні м.Львова</t>
  </si>
  <si>
    <t>01996651</t>
  </si>
  <si>
    <t>КОМУНАЛЬНЕ НЕКОМЕРЦІЙНЕ ПІДПРИЄМСТВО "4-А МІСЬКА КЛІНІЧНА ЛІКАРНЯ М.ЛЬВОВА"</t>
  </si>
  <si>
    <t>Названия строк</t>
  </si>
  <si>
    <t>Сумма по полю Amount in doc. curr. 
incl VAT</t>
  </si>
  <si>
    <t>Сумма по полю Amount in local currency, без ПДВ</t>
  </si>
  <si>
    <t>Сумма по полю Amount in doc. curr.</t>
  </si>
  <si>
    <t>Сумма по полю Amount in local currency</t>
  </si>
  <si>
    <t>Investigators 2019</t>
  </si>
  <si>
    <t xml:space="preserve">Мазур Людмила Петрівна </t>
  </si>
  <si>
    <t xml:space="preserve">Наумова Людмила Валеріївна </t>
  </si>
  <si>
    <t xml:space="preserve">Пасєчко Надія Василівна </t>
  </si>
  <si>
    <t xml:space="preserve">Залевська Тетяна Дмитрівна </t>
  </si>
  <si>
    <t xml:space="preserve">Мишанич Галина Іванівна </t>
  </si>
  <si>
    <t xml:space="preserve">Перерва Лариса анатолівна </t>
  </si>
  <si>
    <t xml:space="preserve">Перцева Наталія Олегівна </t>
  </si>
  <si>
    <t xml:space="preserve">Власенко Марина Володимирівна </t>
  </si>
  <si>
    <t xml:space="preserve">Літвінова Світлана Віталіївна </t>
  </si>
  <si>
    <t xml:space="preserve">Слободянюк Ганна Григорівна </t>
  </si>
  <si>
    <t xml:space="preserve">Косей Наталія Василівна </t>
  </si>
  <si>
    <t xml:space="preserve">Гріднєв Олексій Євгенійович </t>
  </si>
  <si>
    <t xml:space="preserve">Фадєєнко Галина Дмитрівна </t>
  </si>
  <si>
    <t xml:space="preserve">Коваленко Світлана Федорівна </t>
  </si>
  <si>
    <t xml:space="preserve">Ковальчук Алла Володимирівна </t>
  </si>
  <si>
    <t xml:space="preserve">Корпачев Вадим Валерійович </t>
  </si>
  <si>
    <t xml:space="preserve">Прибила Ольга Володимирівна </t>
  </si>
  <si>
    <t xml:space="preserve">Тронько Микола Дмитрович </t>
  </si>
  <si>
    <t xml:space="preserve">Семерак Максим Михайлович </t>
  </si>
  <si>
    <t xml:space="preserve">Гарницька Анна Володимирівна </t>
  </si>
  <si>
    <t xml:space="preserve">Логойда Павло Іванович </t>
  </si>
  <si>
    <t xml:space="preserve">Маньковський Борис Микитович </t>
  </si>
  <si>
    <t xml:space="preserve">ПАРХОМЕНКО ОЛЕКСАНДР МИКОЛАЙОВИЧ </t>
  </si>
  <si>
    <t>СКАРЖЕВСЬКИЙ ОЛЕКСАНДР АНАТОЛІЙОВИЧ</t>
  </si>
  <si>
    <t>РУДЕНКО ЛЕОНІД ВІКТОРОВИЧ</t>
  </si>
  <si>
    <t>ТУТОВ ЮРІЙ АНАТОЛІЙОВИЧ</t>
  </si>
  <si>
    <t>ГОРОДЕЦЬКА ТЕТЯНА ЛЕОНІДІВНА</t>
  </si>
  <si>
    <t>ЛЕВЧЕНКО ОЛЕНА МИХАЙЛІВНА</t>
  </si>
  <si>
    <t>ЦИГАНКОВА СВІТЛАНА МИКОЛАЇВНА</t>
  </si>
  <si>
    <t>ЧАЙКОВСЬКА ОЛЕНА ВОЛОДИМИРІВНА</t>
  </si>
  <si>
    <t>ЮРКІВ АНДРІЙ ЄВГЕНОВИЧ</t>
  </si>
  <si>
    <t>МОСТОВОЙ ЮРІЙ МИХАЙЛОВИЧ</t>
  </si>
  <si>
    <t>ОВЧАРУК МАРІЯ ВАЛЕНТИНІВНА</t>
  </si>
  <si>
    <t>БУРДЕНА ЛЮДМИЛА ВАЛЕНТИНІВНА</t>
  </si>
  <si>
    <t>МОНАСТИРСЬКИЙ ЮРІЙ ІГОРОВИЧ</t>
  </si>
  <si>
    <t>СТАНІСЛАВЧУК МИКОЛА АДАМОВИЧ</t>
  </si>
  <si>
    <t>ЗАДНІПРЯНЕЦЬ РУСЛАН ПЕТРОВИЧ</t>
  </si>
  <si>
    <t>КУШНІР МИКОЛА ОЛЕГОВИЧ</t>
  </si>
  <si>
    <t>ПРИЩЕПА ВОЛОДИМИР ВАСИЛЬОВИЧ</t>
  </si>
  <si>
    <t>ВИШНИВЕЦЬКИЙ ІВАН ІВАНОВИЧ</t>
  </si>
  <si>
    <t>ДОВГОШЕЯ АЛЬОНА ОЛЕКСАНДРІВНА</t>
  </si>
  <si>
    <t>ІЛАЩУК ТЕТЯНА ОЛЕКСАНДРІВНА</t>
  </si>
  <si>
    <t>МИКИТЮК ОКСАНА ПАВЛІВНА</t>
  </si>
  <si>
    <t>ОКІПНЯК ІРИНА ВІКТОРІВНА</t>
  </si>
  <si>
    <t>ІСАЄВА ГАННА СЕРГІЇВНА</t>
  </si>
  <si>
    <t>ЗОЛОТАЙКІНА ВІКТОРІЯ ІГОРІВНА</t>
  </si>
  <si>
    <t>КОЛЦУН ІНЕСА МИКОЛАЇВНА</t>
  </si>
  <si>
    <t>ЛЕОНІДОВА ВІКТОРІЯ ІВАНІВНА</t>
  </si>
  <si>
    <t>САПРИЧОВА ЛАРИСА ВІТАЛІЇВНА</t>
  </si>
  <si>
    <t>БАРНЕТТ ОЛЬГА ЮЛІАНІВНА</t>
  </si>
  <si>
    <t>ГАЛЬКЕВИЧ МАРТА ПЕТРІВНА</t>
  </si>
  <si>
    <t>КИЯК ЮЛІАН ГРИГОРОВИЧ</t>
  </si>
  <si>
    <t>ЛАБІНСЬКА ОЛЬГА ЄВГЕНІЇВНА</t>
  </si>
  <si>
    <t>ГОРОШКО ОЛЬГА СЕМЕНІВНА</t>
  </si>
  <si>
    <t>Шатківська Антоніна Миколаївна</t>
  </si>
  <si>
    <t>Вільчевська Катерина Вікторівна</t>
  </si>
  <si>
    <t>Вінниця</t>
  </si>
  <si>
    <t>ВУЛИЦЯ МІЧУРІНА, будинок 32</t>
  </si>
  <si>
    <t>ВУЛИЦЯ ЛЬВА ТОЛСТОГО, будинок 3</t>
  </si>
  <si>
    <t>ВУЛИЦЯ ВОЛОДИМИРСЬКА, будинок 45, офіс 101</t>
  </si>
  <si>
    <t>ВУЛИЦЯ СВІТЛА, будинок 40</t>
  </si>
  <si>
    <t>Миколаїв</t>
  </si>
  <si>
    <t>БУЛЬВАР ЛЕСІ УКРАЇНКИ, будинок 21-А, квартира 86</t>
  </si>
  <si>
    <t xml:space="preserve">Сумма по полю Amount in doc. curr. </t>
  </si>
  <si>
    <t>Названия столбцов</t>
  </si>
  <si>
    <t>Благотворительность</t>
  </si>
  <si>
    <t>ПЕРЕДАЧА ИМУЩЕСТВА</t>
  </si>
  <si>
    <t>Клинические испытания</t>
  </si>
  <si>
    <t>Спонсорство</t>
  </si>
  <si>
    <t>Финансовая помощь</t>
  </si>
  <si>
    <t>GROUP</t>
  </si>
  <si>
    <t>Text GROUP</t>
  </si>
  <si>
    <t>Раздел 3 (общей суммой)</t>
  </si>
  <si>
    <t>Раздел 2</t>
  </si>
  <si>
    <t>Раздел 2 Пожертвования</t>
  </si>
  <si>
    <t>Раздел 2 Спонсорство</t>
  </si>
  <si>
    <t>ФІЛІЯ ЦЕНТР ОХОРОНИ ЗДОРОВЯ АКЦІОНЕРНОГО ТОВАРИСТВА УКРАЇНСЬКА ЗАЛІЗНИЦЯ</t>
  </si>
  <si>
    <t>вул. Південноукраїнська, 4</t>
  </si>
  <si>
    <t>м. Запоріжжя</t>
  </si>
  <si>
    <t>пр. Рибальський, 10А</t>
  </si>
  <si>
    <t>м. Полтава</t>
  </si>
  <si>
    <t>пр.Незалежності, 13</t>
  </si>
  <si>
    <t>м. Харків</t>
  </si>
  <si>
    <t>0,00 UAH</t>
  </si>
  <si>
    <t>дата публікації ___ червня 2020 року</t>
  </si>
  <si>
    <t>Cost Center</t>
  </si>
  <si>
    <t>CO object name</t>
  </si>
  <si>
    <t>Cost Element</t>
  </si>
  <si>
    <t>Cost element descr.</t>
  </si>
  <si>
    <t>Document type</t>
  </si>
  <si>
    <t>Period</t>
  </si>
  <si>
    <t>Fiscal Year</t>
  </si>
  <si>
    <t>Val/COArea Crcy</t>
  </si>
  <si>
    <t>Name</t>
  </si>
  <si>
    <t>Vendor Name</t>
  </si>
  <si>
    <t>Ref Document Number</t>
  </si>
  <si>
    <t>Purchasing Document</t>
  </si>
  <si>
    <t>Purchase order text</t>
  </si>
  <si>
    <t>Name of offsetting account</t>
  </si>
  <si>
    <t>482-CLIN</t>
  </si>
  <si>
    <t>Clinical Trial WBS</t>
  </si>
  <si>
    <t>66502951</t>
  </si>
  <si>
    <t>Clin.Trials - Ancilliaries &amp; Drug Suppli</t>
  </si>
  <si>
    <t>2020</t>
  </si>
  <si>
    <t>Перевірка\прийом\зберігання\транспортування\достав</t>
  </si>
  <si>
    <t>Центр клінічних досліджень ЛТД ТОВ</t>
  </si>
  <si>
    <t>5114220264</t>
  </si>
  <si>
    <t>1299460</t>
  </si>
  <si>
    <t>169505331</t>
  </si>
  <si>
    <t>5114220258</t>
  </si>
  <si>
    <t>169505654</t>
  </si>
  <si>
    <t>5114220257</t>
  </si>
  <si>
    <t>169505647</t>
  </si>
  <si>
    <t>5114220263</t>
  </si>
  <si>
    <t>169505687</t>
  </si>
  <si>
    <t>5114220262</t>
  </si>
  <si>
    <t>169505676</t>
  </si>
  <si>
    <t>5114220261</t>
  </si>
  <si>
    <t>169505666</t>
  </si>
  <si>
    <t>5114220260</t>
  </si>
  <si>
    <t>169505656</t>
  </si>
  <si>
    <t>5114220253</t>
  </si>
  <si>
    <t>169505639</t>
  </si>
  <si>
    <t>5114220255</t>
  </si>
  <si>
    <t>169505643</t>
  </si>
  <si>
    <t>5114220266</t>
  </si>
  <si>
    <t>169506637</t>
  </si>
  <si>
    <t>66502952</t>
  </si>
  <si>
    <t>Clin.Trials - Printing &amp; Courier Cost</t>
  </si>
  <si>
    <t>Поліграфія, друк матеріалів</t>
  </si>
  <si>
    <t>СТАТУС ПРОФІ ТОВ</t>
  </si>
  <si>
    <t>5114227693</t>
  </si>
  <si>
    <t>1299443</t>
  </si>
  <si>
    <t>169554590</t>
  </si>
  <si>
    <t>66502947</t>
  </si>
  <si>
    <t>Clin.Trials - Allowances, Overheads &amp; Ot</t>
  </si>
  <si>
    <t>Державний експертний центр МОЗ Укра</t>
  </si>
  <si>
    <t>5114245648</t>
  </si>
  <si>
    <t>1299376</t>
  </si>
  <si>
    <t>169656983</t>
  </si>
  <si>
    <t>5114251647</t>
  </si>
  <si>
    <t>169701582</t>
  </si>
  <si>
    <t>Clin.Trials - Investigator Fee</t>
  </si>
  <si>
    <t>Організації та проведення клінічного випробування</t>
  </si>
  <si>
    <t>Скаржевський Олександр Анатолійович</t>
  </si>
  <si>
    <t>5114258979</t>
  </si>
  <si>
    <t>1322479</t>
  </si>
  <si>
    <t>169738791</t>
  </si>
  <si>
    <t>Пархоменко Олександр Миколайович ФО</t>
  </si>
  <si>
    <t>5114258976</t>
  </si>
  <si>
    <t>4074952</t>
  </si>
  <si>
    <t>169738605</t>
  </si>
  <si>
    <t>66502949</t>
  </si>
  <si>
    <t>Clin.Trials - Other Trial Cost</t>
  </si>
  <si>
    <t>Канцтовари</t>
  </si>
  <si>
    <t>Дует 2010 ПП</t>
  </si>
  <si>
    <t>5114258984</t>
  </si>
  <si>
    <t>1299381</t>
  </si>
  <si>
    <t>169738569</t>
  </si>
  <si>
    <t>канцтовари</t>
  </si>
  <si>
    <t>5114258983</t>
  </si>
  <si>
    <t>169738577</t>
  </si>
  <si>
    <t>Плата за послуги з організації візитів пацієнтів</t>
  </si>
  <si>
    <t>Авістар ТОВ</t>
  </si>
  <si>
    <t>5114261717</t>
  </si>
  <si>
    <t>1299363</t>
  </si>
  <si>
    <t>169762991</t>
  </si>
  <si>
    <t>5114261743</t>
  </si>
  <si>
    <t>169762269</t>
  </si>
  <si>
    <t>5114261747</t>
  </si>
  <si>
    <t>169762295</t>
  </si>
  <si>
    <t>5114261744</t>
  </si>
  <si>
    <t>169762988</t>
  </si>
  <si>
    <t>5114261741</t>
  </si>
  <si>
    <t>169762265</t>
  </si>
  <si>
    <t>Вишнивецький  Іван Іванович ФОП</t>
  </si>
  <si>
    <t>5114265246</t>
  </si>
  <si>
    <t>4074969</t>
  </si>
  <si>
    <t>169778492</t>
  </si>
  <si>
    <t>Руденко Леонід Вікторович ФОП</t>
  </si>
  <si>
    <t>5114265247</t>
  </si>
  <si>
    <t>1322478</t>
  </si>
  <si>
    <t>169778038</t>
  </si>
  <si>
    <t>Надання послуг по забезпеченню проведення клінічни</t>
  </si>
  <si>
    <t>Агенція С.М.О. Україна ТОВ</t>
  </si>
  <si>
    <t>5114265090</t>
  </si>
  <si>
    <t>1299364</t>
  </si>
  <si>
    <t>169778079</t>
  </si>
  <si>
    <t>5114265127</t>
  </si>
  <si>
    <t>169778092</t>
  </si>
  <si>
    <t>5114265129</t>
  </si>
  <si>
    <t>169778098</t>
  </si>
  <si>
    <t>5114265229</t>
  </si>
  <si>
    <t>169778103</t>
  </si>
  <si>
    <t>СМО-Груп Україна ТОВ</t>
  </si>
  <si>
    <t>5114265109</t>
  </si>
  <si>
    <t>1299441</t>
  </si>
  <si>
    <t>169778048</t>
  </si>
  <si>
    <t>5114265103</t>
  </si>
  <si>
    <t>169778074</t>
  </si>
  <si>
    <t>5114265123</t>
  </si>
  <si>
    <t>169778062</t>
  </si>
  <si>
    <t>5114265131</t>
  </si>
  <si>
    <t>169778065</t>
  </si>
  <si>
    <t>5114265227</t>
  </si>
  <si>
    <t>169778067</t>
  </si>
  <si>
    <t>5114265083</t>
  </si>
  <si>
    <t>169778077</t>
  </si>
  <si>
    <t>5114265125</t>
  </si>
  <si>
    <t>169778088</t>
  </si>
  <si>
    <t>5114265087</t>
  </si>
  <si>
    <t>169778052</t>
  </si>
  <si>
    <t>5114264152</t>
  </si>
  <si>
    <t>169762248</t>
  </si>
  <si>
    <t>Експертиза матеріалів</t>
  </si>
  <si>
    <t>5114268871</t>
  </si>
  <si>
    <t>169778968</t>
  </si>
  <si>
    <t>5114270931</t>
  </si>
  <si>
    <t>169830649</t>
  </si>
  <si>
    <t>5114271035</t>
  </si>
  <si>
    <t>169830696</t>
  </si>
  <si>
    <t>5114271003</t>
  </si>
  <si>
    <t>169830638</t>
  </si>
  <si>
    <t>5114270993</t>
  </si>
  <si>
    <t>169830411</t>
  </si>
  <si>
    <t>5114270998</t>
  </si>
  <si>
    <t>169830436</t>
  </si>
  <si>
    <t>5114271030</t>
  </si>
  <si>
    <t>169830660</t>
  </si>
  <si>
    <t>5114270928</t>
  </si>
  <si>
    <t>169830645</t>
  </si>
  <si>
    <t>5114271000</t>
  </si>
  <si>
    <t>169830402</t>
  </si>
  <si>
    <t>5114270991</t>
  </si>
  <si>
    <t>169830423</t>
  </si>
  <si>
    <t>5114270922</t>
  </si>
  <si>
    <t>169830426</t>
  </si>
  <si>
    <t>5114270995</t>
  </si>
  <si>
    <t>169830433</t>
  </si>
  <si>
    <t>5114271033</t>
  </si>
  <si>
    <t>169830693</t>
  </si>
  <si>
    <t>5114271032</t>
  </si>
  <si>
    <t>169830666</t>
  </si>
  <si>
    <t>2</t>
  </si>
  <si>
    <t>5114294906</t>
  </si>
  <si>
    <t>170010421</t>
  </si>
  <si>
    <t>5114294904</t>
  </si>
  <si>
    <t>170010423</t>
  </si>
  <si>
    <t>Проживання у готелі, Авіаквитки,Організація заході</t>
  </si>
  <si>
    <t>ТОВ НЕСПАТ</t>
  </si>
  <si>
    <t>5114297844</t>
  </si>
  <si>
    <t>1324334</t>
  </si>
  <si>
    <t>170029533</t>
  </si>
  <si>
    <t>5114297847</t>
  </si>
  <si>
    <t>170029643</t>
  </si>
  <si>
    <t>5114300993</t>
  </si>
  <si>
    <t>170029656</t>
  </si>
  <si>
    <t>5114300996</t>
  </si>
  <si>
    <t>170029649</t>
  </si>
  <si>
    <t>AB</t>
  </si>
  <si>
    <t>Accrued Wages And Salaries - Temps</t>
  </si>
  <si>
    <t>700000341</t>
  </si>
  <si>
    <t>Accrued Wages And Sa</t>
  </si>
  <si>
    <t>170187945</t>
  </si>
  <si>
    <t>5114305952</t>
  </si>
  <si>
    <t>170025523</t>
  </si>
  <si>
    <t>5114306680</t>
  </si>
  <si>
    <t>170047805</t>
  </si>
  <si>
    <t>Куськало Петро Миколайович ФОП</t>
  </si>
  <si>
    <t>5114310989</t>
  </si>
  <si>
    <t>4050584</t>
  </si>
  <si>
    <t>170124169</t>
  </si>
  <si>
    <t>Фуштей Іван Михайлович ФОП</t>
  </si>
  <si>
    <t>5114311014</t>
  </si>
  <si>
    <t>1334464</t>
  </si>
  <si>
    <t>170161510</t>
  </si>
  <si>
    <t>Прибила Ольга Володимирівна ФОП</t>
  </si>
  <si>
    <t>5114310980</t>
  </si>
  <si>
    <t>4050608</t>
  </si>
  <si>
    <t>170123888</t>
  </si>
  <si>
    <t>5114310983</t>
  </si>
  <si>
    <t>4050619</t>
  </si>
  <si>
    <t>170124147</t>
  </si>
  <si>
    <t>Ковальчук Алла Володимирівна ФОП</t>
  </si>
  <si>
    <t>5114310976</t>
  </si>
  <si>
    <t>4050574</t>
  </si>
  <si>
    <t>170124209</t>
  </si>
  <si>
    <t>5114311007</t>
  </si>
  <si>
    <t>170123834</t>
  </si>
  <si>
    <t>5114311028</t>
  </si>
  <si>
    <t>170124161</t>
  </si>
  <si>
    <t>5114311010</t>
  </si>
  <si>
    <t>170124158</t>
  </si>
  <si>
    <t>ПЕРЦЕВА НАТАЛІЯ ОЛЕГІВНА ФОП</t>
  </si>
  <si>
    <t>5114310993</t>
  </si>
  <si>
    <t>1305283</t>
  </si>
  <si>
    <t>170124190</t>
  </si>
  <si>
    <t>МАЗУР ЛЮДМИЛА ПЕТРІВНА ФОП</t>
  </si>
  <si>
    <t>5114311000</t>
  </si>
  <si>
    <t>4058858</t>
  </si>
  <si>
    <t>170124192</t>
  </si>
  <si>
    <t>ЛІТВІНОВА СВІТЛАНА ВІТАЛІЇВНА ФОП</t>
  </si>
  <si>
    <t>5114311024</t>
  </si>
  <si>
    <t>4056007</t>
  </si>
  <si>
    <t>170124199</t>
  </si>
  <si>
    <t>НАУМОВА ЛЮДМИЛА ВАЛЕРІЇВНА ФОП</t>
  </si>
  <si>
    <t>5114311001</t>
  </si>
  <si>
    <t>4058857</t>
  </si>
  <si>
    <t>170124194</t>
  </si>
  <si>
    <t>ВЛАСЕНКО МАРИНА ВОЛОДИМИРІВНА ФОП</t>
  </si>
  <si>
    <t>5114311023</t>
  </si>
  <si>
    <t>4056008</t>
  </si>
  <si>
    <t>170124196</t>
  </si>
  <si>
    <t>Кушнарьова Наталія Миколаївна ФОП</t>
  </si>
  <si>
    <t>5114310951</t>
  </si>
  <si>
    <t>4050585</t>
  </si>
  <si>
    <t>170143099</t>
  </si>
  <si>
    <t>ПАСЄЧКО НАДІЯ ВАСИЛІВНА ФОП</t>
  </si>
  <si>
    <t>5114311005</t>
  </si>
  <si>
    <t>4058855</t>
  </si>
  <si>
    <t>170143088</t>
  </si>
  <si>
    <t>Семерак Максим Михайлович</t>
  </si>
  <si>
    <t>5114310981</t>
  </si>
  <si>
    <t>4050613</t>
  </si>
  <si>
    <t>170124166</t>
  </si>
  <si>
    <t>ЗІНИЧ ОЛЕСЯ ВАДИМІВНА ФОП</t>
  </si>
  <si>
    <t>5114310995</t>
  </si>
  <si>
    <t>4055560</t>
  </si>
  <si>
    <t>170124207</t>
  </si>
  <si>
    <t>Паламарчук Анатолій Васильович ФОП</t>
  </si>
  <si>
    <t>5114310999</t>
  </si>
  <si>
    <t>1334462</t>
  </si>
  <si>
    <t>170161500</t>
  </si>
  <si>
    <t>Новий стандарт ділових заходів</t>
  </si>
  <si>
    <t>5114316982</t>
  </si>
  <si>
    <t>1299419</t>
  </si>
  <si>
    <t>170123845</t>
  </si>
  <si>
    <t>5114316970</t>
  </si>
  <si>
    <t>170123849</t>
  </si>
  <si>
    <t>Городецька Тетяна Леонідівна ФОП</t>
  </si>
  <si>
    <t>5114336529</t>
  </si>
  <si>
    <t>4074953</t>
  </si>
  <si>
    <t>170222447</t>
  </si>
  <si>
    <t>Юрків  Андрій Євгенович</t>
  </si>
  <si>
    <t>5114336545</t>
  </si>
  <si>
    <t>4075226</t>
  </si>
  <si>
    <t>170222119</t>
  </si>
  <si>
    <t>Чайковська Олена Володимирівна ФОП</t>
  </si>
  <si>
    <t>5114336528</t>
  </si>
  <si>
    <t>4074960</t>
  </si>
  <si>
    <t>170222123</t>
  </si>
  <si>
    <t>Циганкова Світлана Миколаївна ФОП</t>
  </si>
  <si>
    <t>5114336543</t>
  </si>
  <si>
    <t>4075178</t>
  </si>
  <si>
    <t>170222128</t>
  </si>
  <si>
    <t>Левченко Олена Михайлівна ФОП</t>
  </si>
  <si>
    <t>5114336544</t>
  </si>
  <si>
    <t>1322481</t>
  </si>
  <si>
    <t>170222464</t>
  </si>
  <si>
    <t>Дублікат рахунку</t>
  </si>
  <si>
    <t>5114334564</t>
  </si>
  <si>
    <t>170184045</t>
  </si>
  <si>
    <t>Степура Антон Олександрович ФОП</t>
  </si>
  <si>
    <t>5114339060</t>
  </si>
  <si>
    <t>1334692</t>
  </si>
  <si>
    <t>170266673</t>
  </si>
  <si>
    <t>5114339087</t>
  </si>
  <si>
    <t>170222479</t>
  </si>
  <si>
    <t>5114339093</t>
  </si>
  <si>
    <t>170222476</t>
  </si>
  <si>
    <t>Корпачев Вадим Валерійович ФОП</t>
  </si>
  <si>
    <t>5114342828</t>
  </si>
  <si>
    <t>4050578</t>
  </si>
  <si>
    <t>170261853</t>
  </si>
  <si>
    <t>Тронько Микола Дмитрович</t>
  </si>
  <si>
    <t>5114342846</t>
  </si>
  <si>
    <t>4050622</t>
  </si>
  <si>
    <t>170259926</t>
  </si>
  <si>
    <t>5114342855</t>
  </si>
  <si>
    <t>170266670</t>
  </si>
  <si>
    <t>5114342853</t>
  </si>
  <si>
    <t>170266621</t>
  </si>
  <si>
    <t>5114342856</t>
  </si>
  <si>
    <t>170266671</t>
  </si>
  <si>
    <t>5114342833</t>
  </si>
  <si>
    <t>170265495</t>
  </si>
  <si>
    <t>5114342835</t>
  </si>
  <si>
    <t>170265933</t>
  </si>
  <si>
    <t>5114342838</t>
  </si>
  <si>
    <t>170266368</t>
  </si>
  <si>
    <t>5114344322</t>
  </si>
  <si>
    <t>170257087</t>
  </si>
  <si>
    <t>5114344319</t>
  </si>
  <si>
    <t>170257107</t>
  </si>
  <si>
    <t>5114344282</t>
  </si>
  <si>
    <t>170261005</t>
  </si>
  <si>
    <t>5114344317</t>
  </si>
  <si>
    <t>170257122</t>
  </si>
  <si>
    <t>5114344321</t>
  </si>
  <si>
    <t>170257099</t>
  </si>
  <si>
    <t>5114344314</t>
  </si>
  <si>
    <t>170257128</t>
  </si>
  <si>
    <t>5114344320</t>
  </si>
  <si>
    <t>170257103</t>
  </si>
  <si>
    <t>5114344315</t>
  </si>
  <si>
    <t>170257126</t>
  </si>
  <si>
    <t>5114344323</t>
  </si>
  <si>
    <t>170257075</t>
  </si>
  <si>
    <t>5114344274</t>
  </si>
  <si>
    <t>170257077</t>
  </si>
  <si>
    <t>5114344324</t>
  </si>
  <si>
    <t>170257073</t>
  </si>
  <si>
    <t>5114344371</t>
  </si>
  <si>
    <t>170260989</t>
  </si>
  <si>
    <t>5114344369</t>
  </si>
  <si>
    <t>170261013</t>
  </si>
  <si>
    <t>5114344391</t>
  </si>
  <si>
    <t>170261019</t>
  </si>
  <si>
    <t>5114344383</t>
  </si>
  <si>
    <t>170260994</t>
  </si>
  <si>
    <t>5114344366</t>
  </si>
  <si>
    <t>170260988</t>
  </si>
  <si>
    <t>5114344385</t>
  </si>
  <si>
    <t>170260998</t>
  </si>
  <si>
    <t>5114344328</t>
  </si>
  <si>
    <t>170257065</t>
  </si>
  <si>
    <t>5114344430</t>
  </si>
  <si>
    <t>170260993</t>
  </si>
  <si>
    <t>5114344426</t>
  </si>
  <si>
    <t>170261001</t>
  </si>
  <si>
    <t>5114344428</t>
  </si>
  <si>
    <t>170261021</t>
  </si>
  <si>
    <t>5114344386</t>
  </si>
  <si>
    <t>170261004</t>
  </si>
  <si>
    <t>5114344327</t>
  </si>
  <si>
    <t>170257070</t>
  </si>
  <si>
    <t>5114344389</t>
  </si>
  <si>
    <t>170261007</t>
  </si>
  <si>
    <t>5114344329</t>
  </si>
  <si>
    <t>170257062</t>
  </si>
  <si>
    <t>5114392645</t>
  </si>
  <si>
    <t>170572995</t>
  </si>
  <si>
    <t>Канцтовари, продовольчі товари</t>
  </si>
  <si>
    <t>5114392629</t>
  </si>
  <si>
    <t>170572712</t>
  </si>
  <si>
    <t>5114392646</t>
  </si>
  <si>
    <t>170573002</t>
  </si>
  <si>
    <t>5114400328</t>
  </si>
  <si>
    <t>170646205</t>
  </si>
  <si>
    <t>5114403493</t>
  </si>
  <si>
    <t>170646220</t>
  </si>
  <si>
    <t>5114403491</t>
  </si>
  <si>
    <t>170646215</t>
  </si>
  <si>
    <t>5114403492</t>
  </si>
  <si>
    <t>170646218</t>
  </si>
  <si>
    <t>700000912</t>
  </si>
  <si>
    <t>170811986</t>
  </si>
  <si>
    <t>Поліграфія, штемпельна продукція</t>
  </si>
  <si>
    <t>Соніта, ЛТД ТОВ</t>
  </si>
  <si>
    <t>5114427560</t>
  </si>
  <si>
    <t>1302317</t>
  </si>
  <si>
    <t>170811873</t>
  </si>
  <si>
    <t>5114427551</t>
  </si>
  <si>
    <t>170811890</t>
  </si>
  <si>
    <t>5114427281</t>
  </si>
  <si>
    <t>170811847</t>
  </si>
  <si>
    <t>5114427370</t>
  </si>
  <si>
    <t>170810569</t>
  </si>
  <si>
    <t>5114427344</t>
  </si>
  <si>
    <t>170810565</t>
  </si>
  <si>
    <t>5114427349</t>
  </si>
  <si>
    <t>170810589</t>
  </si>
  <si>
    <t>5114427279</t>
  </si>
  <si>
    <t>170811233</t>
  </si>
  <si>
    <t>5114427375</t>
  </si>
  <si>
    <t>170810570</t>
  </si>
  <si>
    <t>5114427275</t>
  </si>
  <si>
    <t>170811229</t>
  </si>
  <si>
    <t>5114427271</t>
  </si>
  <si>
    <t>170811218</t>
  </si>
  <si>
    <t>5114427346</t>
  </si>
  <si>
    <t>170810586</t>
  </si>
  <si>
    <t>5114427381</t>
  </si>
  <si>
    <t>170810572</t>
  </si>
  <si>
    <t>5114427387</t>
  </si>
  <si>
    <t>170810575</t>
  </si>
  <si>
    <t>5114430678</t>
  </si>
  <si>
    <t>170813243</t>
  </si>
  <si>
    <t>5114430674</t>
  </si>
  <si>
    <t>170807908</t>
  </si>
  <si>
    <t>5114430671</t>
  </si>
  <si>
    <t>170807915</t>
  </si>
  <si>
    <t>Плата за послуги з письмового перекладу</t>
  </si>
  <si>
    <t>ЛІНГВІСТИЧНИЙ ЦЕНТР УКРАЇНА-ЄВРОПА</t>
  </si>
  <si>
    <t>5114430692</t>
  </si>
  <si>
    <t>1299406</t>
  </si>
  <si>
    <t>170836165</t>
  </si>
  <si>
    <t>5114430688</t>
  </si>
  <si>
    <t>170836173</t>
  </si>
  <si>
    <t>5114430727</t>
  </si>
  <si>
    <t>170810546</t>
  </si>
  <si>
    <t>5114430595</t>
  </si>
  <si>
    <t>170811881</t>
  </si>
  <si>
    <t>5114430684</t>
  </si>
  <si>
    <t>170811857</t>
  </si>
  <si>
    <t>5114430597</t>
  </si>
  <si>
    <t>170811838</t>
  </si>
  <si>
    <t>5114430599</t>
  </si>
  <si>
    <t>170811840</t>
  </si>
  <si>
    <t>5114434528</t>
  </si>
  <si>
    <t>170843574</t>
  </si>
  <si>
    <t>5114434501</t>
  </si>
  <si>
    <t>170841852</t>
  </si>
  <si>
    <t>5114434499</t>
  </si>
  <si>
    <t>170841845</t>
  </si>
  <si>
    <t>5114434423</t>
  </si>
  <si>
    <t>170841868</t>
  </si>
  <si>
    <t>5114434438</t>
  </si>
  <si>
    <t>170841887</t>
  </si>
  <si>
    <t>5114434471</t>
  </si>
  <si>
    <t>170841863</t>
  </si>
  <si>
    <t>5114434467</t>
  </si>
  <si>
    <t>170841859</t>
  </si>
  <si>
    <t>5114434507</t>
  </si>
  <si>
    <t>170841856</t>
  </si>
  <si>
    <t>5114434496</t>
  </si>
  <si>
    <t>170841840</t>
  </si>
  <si>
    <t>5114434436</t>
  </si>
  <si>
    <t>170841881</t>
  </si>
  <si>
    <t>5114434473</t>
  </si>
  <si>
    <t>170841866</t>
  </si>
  <si>
    <t>5114434433</t>
  </si>
  <si>
    <t>170841891</t>
  </si>
  <si>
    <t>5114460263</t>
  </si>
  <si>
    <t>171080261</t>
  </si>
  <si>
    <t>5114460262</t>
  </si>
  <si>
    <t>171080257</t>
  </si>
  <si>
    <t>Cтанкова Ніна Іванівна ФОП</t>
  </si>
  <si>
    <t>5114467980</t>
  </si>
  <si>
    <t>1337195</t>
  </si>
  <si>
    <t>171229167</t>
  </si>
  <si>
    <t>Пашковська Наталія Вікторівна ФОП</t>
  </si>
  <si>
    <t>5114467964</t>
  </si>
  <si>
    <t>1337196</t>
  </si>
  <si>
    <t>171229161</t>
  </si>
  <si>
    <t>Кайдашев Ігор Петрович ФОП</t>
  </si>
  <si>
    <t>5114467740</t>
  </si>
  <si>
    <t>1337129</t>
  </si>
  <si>
    <t>171224281</t>
  </si>
  <si>
    <t>Бакум Ірина Вікторівна  ФОП</t>
  </si>
  <si>
    <t>5114468015</t>
  </si>
  <si>
    <t>1336767</t>
  </si>
  <si>
    <t>171186371</t>
  </si>
  <si>
    <t>ДУ Інститут патології крові та</t>
  </si>
  <si>
    <t>5114468070</t>
  </si>
  <si>
    <t>1336586</t>
  </si>
  <si>
    <t>171186374</t>
  </si>
  <si>
    <t>DUMMY VENDOR RE (NEW ICE)</t>
  </si>
  <si>
    <t>5114468079</t>
  </si>
  <si>
    <t>1311635</t>
  </si>
  <si>
    <t>171186403</t>
  </si>
  <si>
    <t>5114468052</t>
  </si>
  <si>
    <t>171116696</t>
  </si>
  <si>
    <t>5114468045</t>
  </si>
  <si>
    <t>171116714</t>
  </si>
  <si>
    <t>ФОП Фадєєнко Галина Дмитрівна</t>
  </si>
  <si>
    <t>5114468039</t>
  </si>
  <si>
    <t>4070543</t>
  </si>
  <si>
    <t>171116723</t>
  </si>
  <si>
    <t>Ісаєва Ганна Сергіївна ФОП</t>
  </si>
  <si>
    <t>5114468018</t>
  </si>
  <si>
    <t>4074974</t>
  </si>
  <si>
    <t>171116733</t>
  </si>
  <si>
    <t>5114468059</t>
  </si>
  <si>
    <t>171116704</t>
  </si>
  <si>
    <t>5114468064</t>
  </si>
  <si>
    <t>171116697</t>
  </si>
  <si>
    <t>5114468054</t>
  </si>
  <si>
    <t>171116695</t>
  </si>
  <si>
    <t>ФОП Гріднєв Олексій Євгенійович</t>
  </si>
  <si>
    <t>5114468033</t>
  </si>
  <si>
    <t>4070529</t>
  </si>
  <si>
    <t>171116720</t>
  </si>
  <si>
    <t>5114468048</t>
  </si>
  <si>
    <t>171116716</t>
  </si>
  <si>
    <t>Нац інститут терапії Нац академії</t>
  </si>
  <si>
    <t>5114468031</t>
  </si>
  <si>
    <t>4070291</t>
  </si>
  <si>
    <t>171116721</t>
  </si>
  <si>
    <t>Медичний центр Верум ТОВ</t>
  </si>
  <si>
    <t>5114468022</t>
  </si>
  <si>
    <t>1326099</t>
  </si>
  <si>
    <t>171116726</t>
  </si>
  <si>
    <t>Кулик Анна Володимирівна</t>
  </si>
  <si>
    <t>5114467988</t>
  </si>
  <si>
    <t>4050583</t>
  </si>
  <si>
    <t>171116736</t>
  </si>
  <si>
    <t>ІЕОР ім.Комісаренка НАМНУ</t>
  </si>
  <si>
    <t>5114468047</t>
  </si>
  <si>
    <t>4061075</t>
  </si>
  <si>
    <t>171116719</t>
  </si>
  <si>
    <t>ФОП Татарчук Тетяна Феофанівна</t>
  </si>
  <si>
    <t>5114468036</t>
  </si>
  <si>
    <t>4071769</t>
  </si>
  <si>
    <t>171116725</t>
  </si>
  <si>
    <t>5114468056</t>
  </si>
  <si>
    <t>171116712</t>
  </si>
  <si>
    <t>5114468043</t>
  </si>
  <si>
    <t>171116715</t>
  </si>
  <si>
    <t>Герасименко Наталія Дмитрівна  ФОП</t>
  </si>
  <si>
    <t>5114467977</t>
  </si>
  <si>
    <t>1336659</t>
  </si>
  <si>
    <t>171186366</t>
  </si>
  <si>
    <t>ПІДСАДОЧНА ІРИНА ІВАНІВНА ФОП</t>
  </si>
  <si>
    <t>5114474463</t>
  </si>
  <si>
    <t>1337202</t>
  </si>
  <si>
    <t>171229158</t>
  </si>
  <si>
    <t>ЖЕРДЬОВА НАДІЯ МИКОЛАЇВНА ФОП</t>
  </si>
  <si>
    <t>5114474490</t>
  </si>
  <si>
    <t>1337203</t>
  </si>
  <si>
    <t>171229155</t>
  </si>
  <si>
    <t>Коваленко Світлана Федорівна ФОП</t>
  </si>
  <si>
    <t>5114474516</t>
  </si>
  <si>
    <t>4050573</t>
  </si>
  <si>
    <t>171186410</t>
  </si>
  <si>
    <t>5114474430</t>
  </si>
  <si>
    <t>171186810</t>
  </si>
  <si>
    <t>5114474461</t>
  </si>
  <si>
    <t>171186757</t>
  </si>
  <si>
    <t>5114474459</t>
  </si>
  <si>
    <t>171186765</t>
  </si>
  <si>
    <t>Величко Валентина Іванівна ФОП</t>
  </si>
  <si>
    <t>5114474433</t>
  </si>
  <si>
    <t>4050555</t>
  </si>
  <si>
    <t>171186808</t>
  </si>
  <si>
    <t>Одеський Національний медичний</t>
  </si>
  <si>
    <t>5114474518</t>
  </si>
  <si>
    <t>4065056</t>
  </si>
  <si>
    <t>171186408</t>
  </si>
  <si>
    <t>ФІЛІЯ ЦОЗ ПАТ УКРЗАЛІЗНИЦЯ</t>
  </si>
  <si>
    <t>5114474513</t>
  </si>
  <si>
    <t>4061224</t>
  </si>
  <si>
    <t>171186412</t>
  </si>
  <si>
    <t>Маньковський Борис Микитович</t>
  </si>
  <si>
    <t>5114474492</t>
  </si>
  <si>
    <t>4050594</t>
  </si>
  <si>
    <t>171186424</t>
  </si>
  <si>
    <t>5114474462</t>
  </si>
  <si>
    <t>171186749</t>
  </si>
  <si>
    <t>СТЕПУРА ОЛЕНА АДАМІВНА ФОП</t>
  </si>
  <si>
    <t>5114476035</t>
  </si>
  <si>
    <t>1337218</t>
  </si>
  <si>
    <t>171243121</t>
  </si>
  <si>
    <t>5114495806</t>
  </si>
  <si>
    <t>171303285</t>
  </si>
  <si>
    <t>5114495987</t>
  </si>
  <si>
    <t>171303277</t>
  </si>
  <si>
    <t>5114495815</t>
  </si>
  <si>
    <t>171303290</t>
  </si>
  <si>
    <t>5114496095</t>
  </si>
  <si>
    <t>171303279</t>
  </si>
  <si>
    <t>5114495818</t>
  </si>
  <si>
    <t>171303293</t>
  </si>
  <si>
    <t>5114495812</t>
  </si>
  <si>
    <t>171303288</t>
  </si>
  <si>
    <t>5114495937</t>
  </si>
  <si>
    <t>171301139</t>
  </si>
  <si>
    <t>5114495910</t>
  </si>
  <si>
    <t>171301148</t>
  </si>
  <si>
    <t>5114495930</t>
  </si>
  <si>
    <t>171300935</t>
  </si>
  <si>
    <t>5114495906</t>
  </si>
  <si>
    <t>171300933</t>
  </si>
  <si>
    <t>5114496097</t>
  </si>
  <si>
    <t>171303247</t>
  </si>
  <si>
    <t>5114495885</t>
  </si>
  <si>
    <t>171300890</t>
  </si>
  <si>
    <t>5114495881</t>
  </si>
  <si>
    <t>171300888</t>
  </si>
  <si>
    <t>5114496167</t>
  </si>
  <si>
    <t>171303266</t>
  </si>
  <si>
    <t>5114495855</t>
  </si>
  <si>
    <t>171300885</t>
  </si>
  <si>
    <t>5114495851</t>
  </si>
  <si>
    <t>171300883</t>
  </si>
  <si>
    <t>5114496171</t>
  </si>
  <si>
    <t>171303270</t>
  </si>
  <si>
    <t>5114496143</t>
  </si>
  <si>
    <t>171303248</t>
  </si>
  <si>
    <t>5114495892</t>
  </si>
  <si>
    <t>171300899</t>
  </si>
  <si>
    <t>5114495864</t>
  </si>
  <si>
    <t>171300887</t>
  </si>
  <si>
    <t>5114495897</t>
  </si>
  <si>
    <t>171300904</t>
  </si>
  <si>
    <t>5114495933</t>
  </si>
  <si>
    <t>171301137</t>
  </si>
  <si>
    <t>5114495902</t>
  </si>
  <si>
    <t>171300930</t>
  </si>
  <si>
    <t>5114496169</t>
  </si>
  <si>
    <t>171303268</t>
  </si>
  <si>
    <t>5114495916</t>
  </si>
  <si>
    <t>171303296</t>
  </si>
  <si>
    <t>5114501989</t>
  </si>
  <si>
    <t>171339884</t>
  </si>
  <si>
    <t>5114501991</t>
  </si>
  <si>
    <t>171339891</t>
  </si>
  <si>
    <t>5114501995</t>
  </si>
  <si>
    <t>171339899</t>
  </si>
  <si>
    <t>5114501980</t>
  </si>
  <si>
    <t>171339870</t>
  </si>
  <si>
    <t>5114501994</t>
  </si>
  <si>
    <t>171339892</t>
  </si>
  <si>
    <t>5114501986</t>
  </si>
  <si>
    <t>171339882</t>
  </si>
  <si>
    <t>5114502007</t>
  </si>
  <si>
    <t>171339903</t>
  </si>
  <si>
    <t>5114501990</t>
  </si>
  <si>
    <t>171339887</t>
  </si>
  <si>
    <t>5114502008</t>
  </si>
  <si>
    <t>171339905</t>
  </si>
  <si>
    <t>5114502010</t>
  </si>
  <si>
    <t>171339906</t>
  </si>
  <si>
    <t>5114501982</t>
  </si>
  <si>
    <t>171339872</t>
  </si>
  <si>
    <t>5114501984</t>
  </si>
  <si>
    <t>171339878</t>
  </si>
  <si>
    <t>700001411</t>
  </si>
  <si>
    <t>171363471</t>
  </si>
  <si>
    <t>5114514596</t>
  </si>
  <si>
    <t>171515302</t>
  </si>
  <si>
    <t>5114514599</t>
  </si>
  <si>
    <t>171515303</t>
  </si>
  <si>
    <t>5114541114</t>
  </si>
  <si>
    <t>171644752</t>
  </si>
  <si>
    <t>KA</t>
  </si>
  <si>
    <t>5114545535</t>
  </si>
  <si>
    <t>171620069</t>
  </si>
  <si>
    <t>5114545656</t>
  </si>
  <si>
    <t>171666709</t>
  </si>
  <si>
    <t>5114563042</t>
  </si>
  <si>
    <t>171761969</t>
  </si>
  <si>
    <t>5114563044</t>
  </si>
  <si>
    <t>171761962</t>
  </si>
  <si>
    <t>5114563040</t>
  </si>
  <si>
    <t>171761973</t>
  </si>
  <si>
    <t>5114563006</t>
  </si>
  <si>
    <t>171761724</t>
  </si>
  <si>
    <t>5114563059</t>
  </si>
  <si>
    <t>171761951</t>
  </si>
  <si>
    <t>5114563057</t>
  </si>
  <si>
    <t>171761955</t>
  </si>
  <si>
    <t>5114567122</t>
  </si>
  <si>
    <t>171761684</t>
  </si>
  <si>
    <t>5114567121</t>
  </si>
  <si>
    <t>171761685</t>
  </si>
  <si>
    <t>5114567123</t>
  </si>
  <si>
    <t>171761679</t>
  </si>
  <si>
    <t>ФОП Косей Наталія Василівна</t>
  </si>
  <si>
    <t>5114567120</t>
  </si>
  <si>
    <t>4070541</t>
  </si>
  <si>
    <t>171761690</t>
  </si>
  <si>
    <t>5114567124</t>
  </si>
  <si>
    <t>171761674</t>
  </si>
  <si>
    <t>ДУ Інститут педіатрії, акушерства і</t>
  </si>
  <si>
    <t>5114568380</t>
  </si>
  <si>
    <t>1338527</t>
  </si>
  <si>
    <t>171784312</t>
  </si>
  <si>
    <t>5114568480</t>
  </si>
  <si>
    <t>171761701</t>
  </si>
  <si>
    <t>5114568476</t>
  </si>
  <si>
    <t>171761706</t>
  </si>
  <si>
    <t>САЄНКО ЯНІНА АНДРІЇВНА ФОП</t>
  </si>
  <si>
    <t>5114572332</t>
  </si>
  <si>
    <t>1338601</t>
  </si>
  <si>
    <t>171817696</t>
  </si>
  <si>
    <t>5114572383</t>
  </si>
  <si>
    <t>171783784</t>
  </si>
  <si>
    <t>5114572378</t>
  </si>
  <si>
    <t>171783626</t>
  </si>
  <si>
    <t>5114572379</t>
  </si>
  <si>
    <t>171783749</t>
  </si>
  <si>
    <t>5114572381</t>
  </si>
  <si>
    <t>171783768</t>
  </si>
  <si>
    <t>5114572387</t>
  </si>
  <si>
    <t>171783833</t>
  </si>
  <si>
    <t>5114572386</t>
  </si>
  <si>
    <t>171783803</t>
  </si>
  <si>
    <t>5114572384</t>
  </si>
  <si>
    <t>171783793</t>
  </si>
  <si>
    <t>5114574269</t>
  </si>
  <si>
    <t>171784047</t>
  </si>
  <si>
    <t>5114574288</t>
  </si>
  <si>
    <t>171784087</t>
  </si>
  <si>
    <t>5114574256</t>
  </si>
  <si>
    <t>171784045</t>
  </si>
  <si>
    <t>5114574261</t>
  </si>
  <si>
    <t>171784082</t>
  </si>
  <si>
    <t>5114574332</t>
  </si>
  <si>
    <t>171784299</t>
  </si>
  <si>
    <t>5114574337</t>
  </si>
  <si>
    <t>171784308</t>
  </si>
  <si>
    <t>5114574264</t>
  </si>
  <si>
    <t>171784084</t>
  </si>
  <si>
    <t>5114574290</t>
  </si>
  <si>
    <t>171784103</t>
  </si>
  <si>
    <t>5114574322</t>
  </si>
  <si>
    <t>171784237</t>
  </si>
  <si>
    <t>5114574243</t>
  </si>
  <si>
    <t>171784044</t>
  </si>
  <si>
    <t>5114574328</t>
  </si>
  <si>
    <t>171784297</t>
  </si>
  <si>
    <t>5114574294</t>
  </si>
  <si>
    <t>171784107</t>
  </si>
  <si>
    <t>5114574319</t>
  </si>
  <si>
    <t>171784128</t>
  </si>
  <si>
    <t>5114574325</t>
  </si>
  <si>
    <t>171784282</t>
  </si>
  <si>
    <t>5114578751</t>
  </si>
  <si>
    <t>171842830</t>
  </si>
  <si>
    <t>5114578754</t>
  </si>
  <si>
    <t>171842808</t>
  </si>
  <si>
    <t>5114578773</t>
  </si>
  <si>
    <t>171842749</t>
  </si>
  <si>
    <t>5114578774</t>
  </si>
  <si>
    <t>171842523</t>
  </si>
  <si>
    <t>5114578735</t>
  </si>
  <si>
    <t>171842775</t>
  </si>
  <si>
    <t>5114578750</t>
  </si>
  <si>
    <t>171843139</t>
  </si>
  <si>
    <t>5114578729</t>
  </si>
  <si>
    <t>171843146</t>
  </si>
  <si>
    <t>5114578758</t>
  </si>
  <si>
    <t>171842781</t>
  </si>
  <si>
    <t>700001795</t>
  </si>
  <si>
    <t>171843541</t>
  </si>
  <si>
    <t>5114592696</t>
  </si>
  <si>
    <t>171930922</t>
  </si>
  <si>
    <t>5114592690</t>
  </si>
  <si>
    <t>171930928</t>
  </si>
  <si>
    <t>5114597349</t>
  </si>
  <si>
    <t>171981214</t>
  </si>
  <si>
    <t>5114597353</t>
  </si>
  <si>
    <t>171981216</t>
  </si>
  <si>
    <t>5114597352</t>
  </si>
  <si>
    <t>171981215</t>
  </si>
  <si>
    <t>Кур'ерська послуги</t>
  </si>
  <si>
    <t>ДХЛ Інтернешнл Україна</t>
  </si>
  <si>
    <t>5114648985</t>
  </si>
  <si>
    <t>1299382</t>
  </si>
  <si>
    <t>172289505</t>
  </si>
  <si>
    <t>5114652376</t>
  </si>
  <si>
    <t>172289354</t>
  </si>
  <si>
    <t>Прищепа Володимир Васильович ФОП</t>
  </si>
  <si>
    <t>5114656175</t>
  </si>
  <si>
    <t>4074968</t>
  </si>
  <si>
    <t>172289227</t>
  </si>
  <si>
    <t>5114652337</t>
  </si>
  <si>
    <t>172289213</t>
  </si>
  <si>
    <t>5114652338</t>
  </si>
  <si>
    <t>172289443</t>
  </si>
  <si>
    <t>5114656234</t>
  </si>
  <si>
    <t>172289483</t>
  </si>
  <si>
    <t>Кушнір Микола Олегович ФОП</t>
  </si>
  <si>
    <t>5114656218</t>
  </si>
  <si>
    <t>4074967</t>
  </si>
  <si>
    <t>172289367</t>
  </si>
  <si>
    <t>Бурдена  Людмила Валентинівна ФОП</t>
  </si>
  <si>
    <t>5114656223</t>
  </si>
  <si>
    <t>4074963</t>
  </si>
  <si>
    <t>172289549</t>
  </si>
  <si>
    <t>5114656200</t>
  </si>
  <si>
    <t>172289543</t>
  </si>
  <si>
    <t>Монастирський Юрій Ігоровича ФОП</t>
  </si>
  <si>
    <t>5114656227</t>
  </si>
  <si>
    <t>4074964</t>
  </si>
  <si>
    <t>172289539</t>
  </si>
  <si>
    <t>5114652339</t>
  </si>
  <si>
    <t>172289552</t>
  </si>
  <si>
    <t>5114652342</t>
  </si>
  <si>
    <t>4050624</t>
  </si>
  <si>
    <t>172289283</t>
  </si>
  <si>
    <t>Станіславчук Микола Адамович ФОП</t>
  </si>
  <si>
    <t>5114656192</t>
  </si>
  <si>
    <t>4074965</t>
  </si>
  <si>
    <t>172289466</t>
  </si>
  <si>
    <t>ВІЛЬЧЕВСЬКА КАТЕРИНА ВІКТОРІВНА ФОП</t>
  </si>
  <si>
    <t>5114652410</t>
  </si>
  <si>
    <t>1330532</t>
  </si>
  <si>
    <t>172289380</t>
  </si>
  <si>
    <t>5114652347</t>
  </si>
  <si>
    <t>172289377</t>
  </si>
  <si>
    <t>Задніпрянець Руслан Петрович ФОП</t>
  </si>
  <si>
    <t>5114656164</t>
  </si>
  <si>
    <t>4074966</t>
  </si>
  <si>
    <t>172289230</t>
  </si>
  <si>
    <t>5114652341</t>
  </si>
  <si>
    <t>172289282</t>
  </si>
  <si>
    <t>5114656155</t>
  </si>
  <si>
    <t>172306014</t>
  </si>
  <si>
    <t>5114658140</t>
  </si>
  <si>
    <t>172335513</t>
  </si>
  <si>
    <t>5114658143</t>
  </si>
  <si>
    <t>172335095</t>
  </si>
  <si>
    <t>5114658145</t>
  </si>
  <si>
    <t>172335266</t>
  </si>
  <si>
    <t>5114658168</t>
  </si>
  <si>
    <t>172335006</t>
  </si>
  <si>
    <t>5114658188</t>
  </si>
  <si>
    <t>172335022</t>
  </si>
  <si>
    <t>5114658155</t>
  </si>
  <si>
    <t>172335662</t>
  </si>
  <si>
    <t>5114658174</t>
  </si>
  <si>
    <t>172335289</t>
  </si>
  <si>
    <t>5114658190</t>
  </si>
  <si>
    <t>172335026</t>
  </si>
  <si>
    <t>5114661730</t>
  </si>
  <si>
    <t>172342213</t>
  </si>
  <si>
    <t>5114661808</t>
  </si>
  <si>
    <t>172341442</t>
  </si>
  <si>
    <t>5114661786</t>
  </si>
  <si>
    <t>172341440</t>
  </si>
  <si>
    <t>5114661783</t>
  </si>
  <si>
    <t>172341438</t>
  </si>
  <si>
    <t>5114661788</t>
  </si>
  <si>
    <t>172341437</t>
  </si>
  <si>
    <t>5114661779</t>
  </si>
  <si>
    <t>172341234</t>
  </si>
  <si>
    <t>5114661728</t>
  </si>
  <si>
    <t>172341227</t>
  </si>
  <si>
    <t>5114661826</t>
  </si>
  <si>
    <t>172341497</t>
  </si>
  <si>
    <t>5114661822</t>
  </si>
  <si>
    <t>172341487</t>
  </si>
  <si>
    <t>5114661821</t>
  </si>
  <si>
    <t>172341484</t>
  </si>
  <si>
    <t>5114661793</t>
  </si>
  <si>
    <t>172341457</t>
  </si>
  <si>
    <t>5114661818</t>
  </si>
  <si>
    <t>172341464</t>
  </si>
  <si>
    <t>5114661795</t>
  </si>
  <si>
    <t>172341461</t>
  </si>
  <si>
    <t>5114661810</t>
  </si>
  <si>
    <t>172341445</t>
  </si>
  <si>
    <t>5114661820</t>
  </si>
  <si>
    <t>172341480</t>
  </si>
  <si>
    <t>5114661794</t>
  </si>
  <si>
    <t>172341460</t>
  </si>
  <si>
    <t>5114661824</t>
  </si>
  <si>
    <t>172341493</t>
  </si>
  <si>
    <t>5114661823</t>
  </si>
  <si>
    <t>172341489</t>
  </si>
  <si>
    <t>5114668830</t>
  </si>
  <si>
    <t>172403254</t>
  </si>
  <si>
    <t>700002236</t>
  </si>
  <si>
    <t>172404165</t>
  </si>
  <si>
    <t>5114670398</t>
  </si>
  <si>
    <t>172402820</t>
  </si>
  <si>
    <t>5114670432</t>
  </si>
  <si>
    <t>172402775</t>
  </si>
  <si>
    <t>5114670427</t>
  </si>
  <si>
    <t>172402829</t>
  </si>
  <si>
    <t>5114670418</t>
  </si>
  <si>
    <t>172402826</t>
  </si>
  <si>
    <t>5114670433</t>
  </si>
  <si>
    <t>172402813</t>
  </si>
  <si>
    <t>5114670397</t>
  </si>
  <si>
    <t>172402819</t>
  </si>
  <si>
    <t>5114670414</t>
  </si>
  <si>
    <t>172402822</t>
  </si>
  <si>
    <t>5114670426</t>
  </si>
  <si>
    <t>172402808</t>
  </si>
  <si>
    <t>5114670408</t>
  </si>
  <si>
    <t>172402795</t>
  </si>
  <si>
    <t>5114670417</t>
  </si>
  <si>
    <t>172402799</t>
  </si>
  <si>
    <t>5114670428</t>
  </si>
  <si>
    <t>172402812</t>
  </si>
  <si>
    <t>KG</t>
  </si>
  <si>
    <t>7</t>
  </si>
  <si>
    <t>Проведення клінічного випробування</t>
  </si>
  <si>
    <t>5114677037</t>
  </si>
  <si>
    <t>172438858</t>
  </si>
  <si>
    <t>700002485</t>
  </si>
  <si>
    <t>172546828</t>
  </si>
  <si>
    <t>5114686755</t>
  </si>
  <si>
    <t>172527127</t>
  </si>
  <si>
    <t>5114686729</t>
  </si>
  <si>
    <t>172527106</t>
  </si>
  <si>
    <t>5114684958</t>
  </si>
  <si>
    <t>172527100</t>
  </si>
  <si>
    <t>5114686731</t>
  </si>
  <si>
    <t>172527116</t>
  </si>
  <si>
    <t>5114686752</t>
  </si>
  <si>
    <t>172527122</t>
  </si>
  <si>
    <t>5114686730</t>
  </si>
  <si>
    <t>172527110</t>
  </si>
  <si>
    <t>5114697458</t>
  </si>
  <si>
    <t>172582573</t>
  </si>
  <si>
    <t>ГРУПА КОМПАНІЙ ФОРС ТОВ</t>
  </si>
  <si>
    <t>5114707625</t>
  </si>
  <si>
    <t>1302365</t>
  </si>
  <si>
    <t>172628304</t>
  </si>
  <si>
    <t>5114719058</t>
  </si>
  <si>
    <t>172691853</t>
  </si>
  <si>
    <t>5114719129</t>
  </si>
  <si>
    <t>172691865</t>
  </si>
  <si>
    <t>5114719050</t>
  </si>
  <si>
    <t>172691848</t>
  </si>
  <si>
    <t>Лабінська Ольга Євгеніївна ФОП</t>
  </si>
  <si>
    <t>5114740884</t>
  </si>
  <si>
    <t>4074982</t>
  </si>
  <si>
    <t>172765550</t>
  </si>
  <si>
    <t>Мостовой Юрій Михайлович ФОП</t>
  </si>
  <si>
    <t>5114741208</t>
  </si>
  <si>
    <t>4074961</t>
  </si>
  <si>
    <t>172764411</t>
  </si>
  <si>
    <t>5114741228</t>
  </si>
  <si>
    <t>172764406</t>
  </si>
  <si>
    <t>5114742007</t>
  </si>
  <si>
    <t>172764435</t>
  </si>
  <si>
    <t>5114741195</t>
  </si>
  <si>
    <t>172764414</t>
  </si>
  <si>
    <t>Овчарук Марія  Валентинівна ФОП</t>
  </si>
  <si>
    <t>5114741206</t>
  </si>
  <si>
    <t>4074962</t>
  </si>
  <si>
    <t>172764413</t>
  </si>
  <si>
    <t>5114741182</t>
  </si>
  <si>
    <t>172764423</t>
  </si>
  <si>
    <t>Барнетт Ольга Юліанівна ФОП</t>
  </si>
  <si>
    <t>5114741262</t>
  </si>
  <si>
    <t>4074979</t>
  </si>
  <si>
    <t>172764429</t>
  </si>
  <si>
    <t>Кияк  Юліан Григорович ФОП</t>
  </si>
  <si>
    <t>5114740880</t>
  </si>
  <si>
    <t>4074981</t>
  </si>
  <si>
    <t>172765538</t>
  </si>
  <si>
    <t>Окіпняк  Ірина Вікторівна ФОП</t>
  </si>
  <si>
    <t>5114740903</t>
  </si>
  <si>
    <t>4074973</t>
  </si>
  <si>
    <t>172764389</t>
  </si>
  <si>
    <t>Шатківська Антоніна Миколаївна ФОП</t>
  </si>
  <si>
    <t>5114741244</t>
  </si>
  <si>
    <t>1323732</t>
  </si>
  <si>
    <t>172764405</t>
  </si>
  <si>
    <t>Ілащук  Тетяна Олександрівна ФОП</t>
  </si>
  <si>
    <t>5114740894</t>
  </si>
  <si>
    <t>4074971</t>
  </si>
  <si>
    <t>172764400</t>
  </si>
  <si>
    <t>Берегова Олена Петрівна ФОП</t>
  </si>
  <si>
    <t>5114741600</t>
  </si>
  <si>
    <t>1331640</t>
  </si>
  <si>
    <t>172764383</t>
  </si>
  <si>
    <t>Горошко Ольга  Семенівна ФОП</t>
  </si>
  <si>
    <t>5114741224</t>
  </si>
  <si>
    <t>4074954</t>
  </si>
  <si>
    <t>172764409</t>
  </si>
  <si>
    <t>Довгошея Альона Олександрівна ФОП</t>
  </si>
  <si>
    <t>5114741253</t>
  </si>
  <si>
    <t>4074970</t>
  </si>
  <si>
    <t>172764433</t>
  </si>
  <si>
    <t>Колцун Інеса Миколаївна ФОП</t>
  </si>
  <si>
    <t>5114740891</t>
  </si>
  <si>
    <t>4074976</t>
  </si>
  <si>
    <t>172765540</t>
  </si>
  <si>
    <t>5114741193</t>
  </si>
  <si>
    <t>172764387</t>
  </si>
  <si>
    <t>Золотайкіна Вікторія  Ігорівна ФОП</t>
  </si>
  <si>
    <t>5114740887</t>
  </si>
  <si>
    <t>4074975</t>
  </si>
  <si>
    <t>172764403</t>
  </si>
  <si>
    <t>Микитюк Оксана Павлівна ФОП</t>
  </si>
  <si>
    <t>5114740901</t>
  </si>
  <si>
    <t>4074972</t>
  </si>
  <si>
    <t>172764394</t>
  </si>
  <si>
    <t>Леонідова Вікторія  Іванівна ФОП</t>
  </si>
  <si>
    <t>5114741267</t>
  </si>
  <si>
    <t>4074977</t>
  </si>
  <si>
    <t>172765546</t>
  </si>
  <si>
    <t>Тутов Юрій Анатолійович ФОП</t>
  </si>
  <si>
    <t>5114741190</t>
  </si>
  <si>
    <t>1322480</t>
  </si>
  <si>
    <t>172764419</t>
  </si>
  <si>
    <t>5114741186</t>
  </si>
  <si>
    <t>172764421</t>
  </si>
  <si>
    <t>5114741606</t>
  </si>
  <si>
    <t>172764385</t>
  </si>
  <si>
    <t>5114741178</t>
  </si>
  <si>
    <t>172764425</t>
  </si>
  <si>
    <t>Галькевич Марта Петрівна ФОП</t>
  </si>
  <si>
    <t>5114740876</t>
  </si>
  <si>
    <t>4074980</t>
  </si>
  <si>
    <t>172764381</t>
  </si>
  <si>
    <t>5114741610</t>
  </si>
  <si>
    <t>172764379</t>
  </si>
  <si>
    <t>5114741192</t>
  </si>
  <si>
    <t>172764386</t>
  </si>
  <si>
    <t>Бобкович Катерина Олегівна ФОП</t>
  </si>
  <si>
    <t>5114745330</t>
  </si>
  <si>
    <t>1341299</t>
  </si>
  <si>
    <t>172810141</t>
  </si>
  <si>
    <t>5114756931</t>
  </si>
  <si>
    <t>172863052</t>
  </si>
  <si>
    <t>5114756926</t>
  </si>
  <si>
    <t>172863048</t>
  </si>
  <si>
    <t>5114756925</t>
  </si>
  <si>
    <t>172863051</t>
  </si>
  <si>
    <t>5114756924</t>
  </si>
  <si>
    <t>172863045</t>
  </si>
  <si>
    <t>5114756928</t>
  </si>
  <si>
    <t>172863047</t>
  </si>
  <si>
    <t>5114756930</t>
  </si>
  <si>
    <t>172863055</t>
  </si>
  <si>
    <t>5114759417</t>
  </si>
  <si>
    <t>172880593</t>
  </si>
  <si>
    <t>5114759391</t>
  </si>
  <si>
    <t>172880581</t>
  </si>
  <si>
    <t>5114759152</t>
  </si>
  <si>
    <t>172880587</t>
  </si>
  <si>
    <t>5114759046</t>
  </si>
  <si>
    <t>172880578</t>
  </si>
  <si>
    <t>5114759159</t>
  </si>
  <si>
    <t>172880584</t>
  </si>
  <si>
    <t>5114759047</t>
  </si>
  <si>
    <t>172880573</t>
  </si>
  <si>
    <t>5114759405</t>
  </si>
  <si>
    <t>172880592</t>
  </si>
  <si>
    <t>5114759412</t>
  </si>
  <si>
    <t>172880589</t>
  </si>
  <si>
    <t>5114759414</t>
  </si>
  <si>
    <t>172880618</t>
  </si>
  <si>
    <t>5114759416</t>
  </si>
  <si>
    <t>172880594</t>
  </si>
  <si>
    <t>5114759409</t>
  </si>
  <si>
    <t>172880591</t>
  </si>
  <si>
    <t>5114759045</t>
  </si>
  <si>
    <t>172880580</t>
  </si>
  <si>
    <t>5114759060</t>
  </si>
  <si>
    <t>172880565</t>
  </si>
  <si>
    <t>5114759055</t>
  </si>
  <si>
    <t>172880569</t>
  </si>
  <si>
    <t>5114765424</t>
  </si>
  <si>
    <t>172903150</t>
  </si>
  <si>
    <t>5114765446</t>
  </si>
  <si>
    <t>172903174</t>
  </si>
  <si>
    <t>5114765437</t>
  </si>
  <si>
    <t>172903159</t>
  </si>
  <si>
    <t>5114765427</t>
  </si>
  <si>
    <t>172903152</t>
  </si>
  <si>
    <t>5114765441</t>
  </si>
  <si>
    <t>172903169</t>
  </si>
  <si>
    <t>5114765451</t>
  </si>
  <si>
    <t>172905735</t>
  </si>
  <si>
    <t>5114765454</t>
  </si>
  <si>
    <t>172906138</t>
  </si>
  <si>
    <t>5114765457</t>
  </si>
  <si>
    <t>172906139</t>
  </si>
  <si>
    <t>5114765463</t>
  </si>
  <si>
    <t>172906143</t>
  </si>
  <si>
    <t>5114765433</t>
  </si>
  <si>
    <t>172903154</t>
  </si>
  <si>
    <t>700002586</t>
  </si>
  <si>
    <t>172815057</t>
  </si>
  <si>
    <t>5114768949</t>
  </si>
  <si>
    <t>172906151</t>
  </si>
  <si>
    <t>5114808889</t>
  </si>
  <si>
    <t>173203900</t>
  </si>
  <si>
    <t>5114808891</t>
  </si>
  <si>
    <t>173204040</t>
  </si>
  <si>
    <t>5114813932</t>
  </si>
  <si>
    <t>173222462</t>
  </si>
  <si>
    <t>5114823159</t>
  </si>
  <si>
    <t>173256482</t>
  </si>
  <si>
    <t>5114823162</t>
  </si>
  <si>
    <t>173256499</t>
  </si>
  <si>
    <t>5114823161</t>
  </si>
  <si>
    <t>173256495</t>
  </si>
  <si>
    <t>5114823175</t>
  </si>
  <si>
    <t>173256510</t>
  </si>
  <si>
    <t>5114823157</t>
  </si>
  <si>
    <t>173256481</t>
  </si>
  <si>
    <t>5114823160</t>
  </si>
  <si>
    <t>173256489</t>
  </si>
  <si>
    <t>5114823176</t>
  </si>
  <si>
    <t>173256516</t>
  </si>
  <si>
    <t>5114823163</t>
  </si>
  <si>
    <t>173256500</t>
  </si>
  <si>
    <t>5114822873</t>
  </si>
  <si>
    <t>173256529</t>
  </si>
  <si>
    <t>5114822871</t>
  </si>
  <si>
    <t>173256527</t>
  </si>
  <si>
    <t>5114842963</t>
  </si>
  <si>
    <t>173358680</t>
  </si>
  <si>
    <t>5114842997</t>
  </si>
  <si>
    <t>173358756</t>
  </si>
  <si>
    <t>5114843014</t>
  </si>
  <si>
    <t>173358618</t>
  </si>
  <si>
    <t>5114843028</t>
  </si>
  <si>
    <t>173358615</t>
  </si>
  <si>
    <t>5114843051</t>
  </si>
  <si>
    <t>173358444</t>
  </si>
  <si>
    <t>5114843038</t>
  </si>
  <si>
    <t>173358740</t>
  </si>
  <si>
    <t>5114843020</t>
  </si>
  <si>
    <t>173358738</t>
  </si>
  <si>
    <t>5114843033</t>
  </si>
  <si>
    <t>173358748</t>
  </si>
  <si>
    <t>5114843129</t>
  </si>
  <si>
    <t>173358773</t>
  </si>
  <si>
    <t>5114845876</t>
  </si>
  <si>
    <t>173390738</t>
  </si>
  <si>
    <t>5114845905</t>
  </si>
  <si>
    <t>173389906</t>
  </si>
  <si>
    <t>5114845899</t>
  </si>
  <si>
    <t>173390775</t>
  </si>
  <si>
    <t>5114845889</t>
  </si>
  <si>
    <t>173390766</t>
  </si>
  <si>
    <t>5114845862</t>
  </si>
  <si>
    <t>173392757</t>
  </si>
  <si>
    <t>5114845903</t>
  </si>
  <si>
    <t>173390609</t>
  </si>
  <si>
    <t>5114845880</t>
  </si>
  <si>
    <t>173389892</t>
  </si>
  <si>
    <t>5114845827</t>
  </si>
  <si>
    <t>173389882</t>
  </si>
  <si>
    <t>5114845810</t>
  </si>
  <si>
    <t>173390035</t>
  </si>
  <si>
    <t>5114845859</t>
  </si>
  <si>
    <t>173392751</t>
  </si>
  <si>
    <t>5114845828</t>
  </si>
  <si>
    <t>173390737</t>
  </si>
  <si>
    <t>5114845884</t>
  </si>
  <si>
    <t>173390661</t>
  </si>
  <si>
    <t>5114845892</t>
  </si>
  <si>
    <t>173390772</t>
  </si>
  <si>
    <t>5114845907</t>
  </si>
  <si>
    <t>173390616</t>
  </si>
  <si>
    <t>5114845813</t>
  </si>
  <si>
    <t>173390576</t>
  </si>
  <si>
    <t>5114845814</t>
  </si>
  <si>
    <t>173390645</t>
  </si>
  <si>
    <t>700003398</t>
  </si>
  <si>
    <t>173471267</t>
  </si>
  <si>
    <t>медич товраи для клин іспит</t>
  </si>
  <si>
    <t>1400001512</t>
  </si>
  <si>
    <t>174008484</t>
  </si>
  <si>
    <t>1300003198</t>
  </si>
  <si>
    <t>174010548</t>
  </si>
  <si>
    <t>1300003197</t>
  </si>
  <si>
    <t>174007892</t>
  </si>
  <si>
    <t>5114866427</t>
  </si>
  <si>
    <t>173699813</t>
  </si>
  <si>
    <t>5114897127</t>
  </si>
  <si>
    <t>173699828</t>
  </si>
  <si>
    <t>5114896373</t>
  </si>
  <si>
    <t>173700849</t>
  </si>
  <si>
    <t>5114896371</t>
  </si>
  <si>
    <t>173700847</t>
  </si>
  <si>
    <t>5114897153</t>
  </si>
  <si>
    <t>173699819</t>
  </si>
  <si>
    <t>5114896348</t>
  </si>
  <si>
    <t>173700857</t>
  </si>
  <si>
    <t>5114909522</t>
  </si>
  <si>
    <t>173857382</t>
  </si>
  <si>
    <t>ПАНІНА СВІТЛАНА СТАНІСЛАВІВНА ФОП</t>
  </si>
  <si>
    <t>5114909551</t>
  </si>
  <si>
    <t>1343231</t>
  </si>
  <si>
    <t>173780702</t>
  </si>
  <si>
    <t>5114909513</t>
  </si>
  <si>
    <t>173780721</t>
  </si>
  <si>
    <t>5114909456</t>
  </si>
  <si>
    <t>173780678</t>
  </si>
  <si>
    <t>5114909463</t>
  </si>
  <si>
    <t>173780687</t>
  </si>
  <si>
    <t>5114909526</t>
  </si>
  <si>
    <t>173780717</t>
  </si>
  <si>
    <t>5114909545</t>
  </si>
  <si>
    <t>173780710</t>
  </si>
  <si>
    <t>5114909531</t>
  </si>
  <si>
    <t>173780675</t>
  </si>
  <si>
    <t>5114909459</t>
  </si>
  <si>
    <t>173780693</t>
  </si>
  <si>
    <t>5114917725</t>
  </si>
  <si>
    <t>173857387</t>
  </si>
  <si>
    <t>5114917726</t>
  </si>
  <si>
    <t>173857392</t>
  </si>
  <si>
    <t>5114917728</t>
  </si>
  <si>
    <t>173857394</t>
  </si>
  <si>
    <t>5114917711</t>
  </si>
  <si>
    <t>173857398</t>
  </si>
  <si>
    <t>5114920160</t>
  </si>
  <si>
    <t>173857659</t>
  </si>
  <si>
    <t>5114920102</t>
  </si>
  <si>
    <t>173857660</t>
  </si>
  <si>
    <t>5114920141</t>
  </si>
  <si>
    <t>173857415</t>
  </si>
  <si>
    <t>5114944620</t>
  </si>
  <si>
    <t>173980589</t>
  </si>
  <si>
    <t>5114944513</t>
  </si>
  <si>
    <t>173980596</t>
  </si>
  <si>
    <t>5114944490</t>
  </si>
  <si>
    <t>173980586</t>
  </si>
  <si>
    <t>5114944511</t>
  </si>
  <si>
    <t>173980611</t>
  </si>
  <si>
    <t>5114944493</t>
  </si>
  <si>
    <t>173980599</t>
  </si>
  <si>
    <t>5114944609</t>
  </si>
  <si>
    <t>173978923</t>
  </si>
  <si>
    <t>5114944611</t>
  </si>
  <si>
    <t>173980566</t>
  </si>
  <si>
    <t>5114944610</t>
  </si>
  <si>
    <t>173978519</t>
  </si>
  <si>
    <t>5114944602</t>
  </si>
  <si>
    <t>173979060</t>
  </si>
  <si>
    <t>5114944597</t>
  </si>
  <si>
    <t>173978929</t>
  </si>
  <si>
    <t>5114944553</t>
  </si>
  <si>
    <t>173978455</t>
  </si>
  <si>
    <t>5114944551</t>
  </si>
  <si>
    <t>173978458</t>
  </si>
  <si>
    <t>5114944571</t>
  </si>
  <si>
    <t>173978388</t>
  </si>
  <si>
    <t>5114944575</t>
  </si>
  <si>
    <t>173978227</t>
  </si>
  <si>
    <t>5114944599</t>
  </si>
  <si>
    <t>173978483</t>
  </si>
  <si>
    <t>5114944605</t>
  </si>
  <si>
    <t>173978532</t>
  </si>
  <si>
    <t>5114944578</t>
  </si>
  <si>
    <t>173978477</t>
  </si>
  <si>
    <t>5114944608</t>
  </si>
  <si>
    <t>173978526</t>
  </si>
  <si>
    <t>5114944556</t>
  </si>
  <si>
    <t>173978436</t>
  </si>
  <si>
    <t>5114944559</t>
  </si>
  <si>
    <t>173978429</t>
  </si>
  <si>
    <t>5114944554</t>
  </si>
  <si>
    <t>173978445</t>
  </si>
  <si>
    <t>5114944567</t>
  </si>
  <si>
    <t>173978427</t>
  </si>
  <si>
    <t>5114944606</t>
  </si>
  <si>
    <t>173980568</t>
  </si>
  <si>
    <t>5114944562</t>
  </si>
  <si>
    <t>173978465</t>
  </si>
  <si>
    <t>5114949460</t>
  </si>
  <si>
    <t>174004407</t>
  </si>
  <si>
    <t>700003752</t>
  </si>
  <si>
    <t>173951175</t>
  </si>
  <si>
    <t>5114950789</t>
  </si>
  <si>
    <t>174007040</t>
  </si>
  <si>
    <t>5114950793</t>
  </si>
  <si>
    <t>174006953</t>
  </si>
  <si>
    <t>10</t>
  </si>
  <si>
    <t>5114986013</t>
  </si>
  <si>
    <t>174331523</t>
  </si>
  <si>
    <t>5114986016</t>
  </si>
  <si>
    <t>174331528</t>
  </si>
  <si>
    <t>Відеозйомка /монтаж м. Харків 02-03/09/2020</t>
  </si>
  <si>
    <t>Пальміра Тревел Інсентів ТА ТОВ</t>
  </si>
  <si>
    <t>5114986006</t>
  </si>
  <si>
    <t>1299424</t>
  </si>
  <si>
    <t>174331511</t>
  </si>
  <si>
    <t>5115008507</t>
  </si>
  <si>
    <t>174519312</t>
  </si>
  <si>
    <t>5115008504</t>
  </si>
  <si>
    <t>174519314</t>
  </si>
  <si>
    <t>5115008502</t>
  </si>
  <si>
    <t>174519318</t>
  </si>
  <si>
    <t>5115033032</t>
  </si>
  <si>
    <t>174567504</t>
  </si>
  <si>
    <t>5115034515</t>
  </si>
  <si>
    <t>174567222</t>
  </si>
  <si>
    <t>5115034497</t>
  </si>
  <si>
    <t>174567104</t>
  </si>
  <si>
    <t>5115034513</t>
  </si>
  <si>
    <t>174567119</t>
  </si>
  <si>
    <t>5115034481</t>
  </si>
  <si>
    <t>174566982</t>
  </si>
  <si>
    <t>5115034501</t>
  </si>
  <si>
    <t>174567109</t>
  </si>
  <si>
    <t>5115034493</t>
  </si>
  <si>
    <t>174566988</t>
  </si>
  <si>
    <t>5115033501</t>
  </si>
  <si>
    <t>174566711</t>
  </si>
  <si>
    <t>5115033505</t>
  </si>
  <si>
    <t>174566876</t>
  </si>
  <si>
    <t>кспертиза матеріалів</t>
  </si>
  <si>
    <t>5115032505</t>
  </si>
  <si>
    <t>174519322</t>
  </si>
  <si>
    <t>5115033485</t>
  </si>
  <si>
    <t>174566956</t>
  </si>
  <si>
    <t>5115033310</t>
  </si>
  <si>
    <t>174567402</t>
  </si>
  <si>
    <t>5115033304</t>
  </si>
  <si>
    <t>174567300</t>
  </si>
  <si>
    <t>5115034527</t>
  </si>
  <si>
    <t>174567258</t>
  </si>
  <si>
    <t>5115034543</t>
  </si>
  <si>
    <t>174567341</t>
  </si>
  <si>
    <t>5115034547</t>
  </si>
  <si>
    <t>174567260</t>
  </si>
  <si>
    <t>5115033333</t>
  </si>
  <si>
    <t>174567772</t>
  </si>
  <si>
    <t>5115034552</t>
  </si>
  <si>
    <t>174567263</t>
  </si>
  <si>
    <t>5115033305</t>
  </si>
  <si>
    <t>174567232</t>
  </si>
  <si>
    <t>5115033307</t>
  </si>
  <si>
    <t>174567274</t>
  </si>
  <si>
    <t>5115033311</t>
  </si>
  <si>
    <t>174567485</t>
  </si>
  <si>
    <t>5115033321</t>
  </si>
  <si>
    <t>174567761</t>
  </si>
  <si>
    <t>5115033309</t>
  </si>
  <si>
    <t>174567398</t>
  </si>
  <si>
    <t>5115033306</t>
  </si>
  <si>
    <t>174567387</t>
  </si>
  <si>
    <t>5115033315</t>
  </si>
  <si>
    <t>174567488</t>
  </si>
  <si>
    <t>5115033495</t>
  </si>
  <si>
    <t>174566912</t>
  </si>
  <si>
    <t>5115033308</t>
  </si>
  <si>
    <t>174566903</t>
  </si>
  <si>
    <t>5115033489</t>
  </si>
  <si>
    <t>174567037</t>
  </si>
  <si>
    <t>5115033515</t>
  </si>
  <si>
    <t>174566918</t>
  </si>
  <si>
    <t>5115033516</t>
  </si>
  <si>
    <t>174566920</t>
  </si>
  <si>
    <t>5115037069</t>
  </si>
  <si>
    <t>174567377</t>
  </si>
  <si>
    <t>5115037059</t>
  </si>
  <si>
    <t>174567451</t>
  </si>
  <si>
    <t>5115063740</t>
  </si>
  <si>
    <t>174850801</t>
  </si>
  <si>
    <t>5115110299</t>
  </si>
  <si>
    <t>175034495</t>
  </si>
  <si>
    <t>5115110317</t>
  </si>
  <si>
    <t>175098279</t>
  </si>
  <si>
    <t>5115110300</t>
  </si>
  <si>
    <t>175098288</t>
  </si>
  <si>
    <t>5115110302</t>
  </si>
  <si>
    <t>175098293</t>
  </si>
  <si>
    <t>5115130144</t>
  </si>
  <si>
    <t>175124714</t>
  </si>
  <si>
    <t>5115130108</t>
  </si>
  <si>
    <t>175125021</t>
  </si>
  <si>
    <t>5115130104</t>
  </si>
  <si>
    <t>175124960</t>
  </si>
  <si>
    <t>КП ЛІКАРНЯ №1ЖИТОМИРСЬКОЇ</t>
  </si>
  <si>
    <t>5115130117</t>
  </si>
  <si>
    <t>1346407</t>
  </si>
  <si>
    <t>175128700</t>
  </si>
  <si>
    <t>5115130217</t>
  </si>
  <si>
    <t>175125469</t>
  </si>
  <si>
    <t>5115130149</t>
  </si>
  <si>
    <t>175125259</t>
  </si>
  <si>
    <t>5115130266</t>
  </si>
  <si>
    <t>175124711</t>
  </si>
  <si>
    <t>5115127103</t>
  </si>
  <si>
    <t>175124952</t>
  </si>
  <si>
    <t>5115130215</t>
  </si>
  <si>
    <t>175125255</t>
  </si>
  <si>
    <t>МИШАНИЧ ГАЛИНА ІВАНІВНА ФОП</t>
  </si>
  <si>
    <t>5115130270</t>
  </si>
  <si>
    <t>4058859</t>
  </si>
  <si>
    <t>175125008</t>
  </si>
  <si>
    <t>5115127066</t>
  </si>
  <si>
    <t>175125278</t>
  </si>
  <si>
    <t>5115130268</t>
  </si>
  <si>
    <t>175124964</t>
  </si>
  <si>
    <t>5115130210</t>
  </si>
  <si>
    <t>175124972</t>
  </si>
  <si>
    <t>5115130212</t>
  </si>
  <si>
    <t>175124989</t>
  </si>
  <si>
    <t>5115130264</t>
  </si>
  <si>
    <t>175128695</t>
  </si>
  <si>
    <t>5115130229</t>
  </si>
  <si>
    <t>175124984</t>
  </si>
  <si>
    <t>5115130220</t>
  </si>
  <si>
    <t>175125029</t>
  </si>
  <si>
    <t>5115130284</t>
  </si>
  <si>
    <t>175125477</t>
  </si>
  <si>
    <t>КОВБАСНЮК ЮРІЙ ВАСИЛЬОВИЧ ФОП</t>
  </si>
  <si>
    <t>5115130282</t>
  </si>
  <si>
    <t>1346351</t>
  </si>
  <si>
    <t>175128697</t>
  </si>
  <si>
    <t>5115127011</t>
  </si>
  <si>
    <t>175124947</t>
  </si>
  <si>
    <t>5115127002</t>
  </si>
  <si>
    <t>175124942</t>
  </si>
  <si>
    <t>5115130111</t>
  </si>
  <si>
    <t>175125479</t>
  </si>
  <si>
    <t>5115130109</t>
  </si>
  <si>
    <t>175125288</t>
  </si>
  <si>
    <t>5115130120</t>
  </si>
  <si>
    <t>175128704</t>
  </si>
  <si>
    <t>5115127092</t>
  </si>
  <si>
    <t>175125466</t>
  </si>
  <si>
    <t>5115127099</t>
  </si>
  <si>
    <t>175128683</t>
  </si>
  <si>
    <t>5115127027</t>
  </si>
  <si>
    <t>175125490</t>
  </si>
  <si>
    <t>5115130224</t>
  </si>
  <si>
    <t>175128684</t>
  </si>
  <si>
    <t>5115127013</t>
  </si>
  <si>
    <t>175125485</t>
  </si>
  <si>
    <t>5115130167</t>
  </si>
  <si>
    <t>175125301</t>
  </si>
  <si>
    <t>5115130124</t>
  </si>
  <si>
    <t>175125505</t>
  </si>
  <si>
    <t>5115135268</t>
  </si>
  <si>
    <t>175148905</t>
  </si>
  <si>
    <t>Калібрування термометрів</t>
  </si>
  <si>
    <t>Укрметртестстандарт ДП</t>
  </si>
  <si>
    <t>5115135292</t>
  </si>
  <si>
    <t>1313078</t>
  </si>
  <si>
    <t>175148898</t>
  </si>
  <si>
    <t>5115140404</t>
  </si>
  <si>
    <t>175209897</t>
  </si>
  <si>
    <t>5115140435</t>
  </si>
  <si>
    <t>175209932</t>
  </si>
  <si>
    <t>5115140414</t>
  </si>
  <si>
    <t>175209917</t>
  </si>
  <si>
    <t>5115140407</t>
  </si>
  <si>
    <t>175209911</t>
  </si>
  <si>
    <t>5115140466</t>
  </si>
  <si>
    <t>175210286</t>
  </si>
  <si>
    <t>5115145050</t>
  </si>
  <si>
    <t>175209891</t>
  </si>
  <si>
    <t>5115145047</t>
  </si>
  <si>
    <t>175209888</t>
  </si>
  <si>
    <t>5115145051</t>
  </si>
  <si>
    <t>175209894</t>
  </si>
  <si>
    <t>5115145055</t>
  </si>
  <si>
    <t>175209878</t>
  </si>
  <si>
    <t>5115150038</t>
  </si>
  <si>
    <t>175215213</t>
  </si>
  <si>
    <t>5115150044</t>
  </si>
  <si>
    <t>175215341</t>
  </si>
  <si>
    <t>5115150065</t>
  </si>
  <si>
    <t>175214666</t>
  </si>
  <si>
    <t>5115150050</t>
  </si>
  <si>
    <t>175215350</t>
  </si>
  <si>
    <t>5115150048</t>
  </si>
  <si>
    <t>175215349</t>
  </si>
  <si>
    <t>5115150057</t>
  </si>
  <si>
    <t>175214663</t>
  </si>
  <si>
    <t>5115150053</t>
  </si>
  <si>
    <t>175215363</t>
  </si>
  <si>
    <t>5115150046</t>
  </si>
  <si>
    <t>175215344</t>
  </si>
  <si>
    <t>5115150066</t>
  </si>
  <si>
    <t>175214669</t>
  </si>
  <si>
    <t>5115150070</t>
  </si>
  <si>
    <t>175214676</t>
  </si>
  <si>
    <t>5115149743</t>
  </si>
  <si>
    <t>175210288</t>
  </si>
  <si>
    <t>5115150041</t>
  </si>
  <si>
    <t>175215218</t>
  </si>
  <si>
    <t>5115150036</t>
  </si>
  <si>
    <t>175215337</t>
  </si>
  <si>
    <t>5115153260</t>
  </si>
  <si>
    <t>175250786</t>
  </si>
  <si>
    <t>5115153232</t>
  </si>
  <si>
    <t>175250660</t>
  </si>
  <si>
    <t>5115153245</t>
  </si>
  <si>
    <t>175250571</t>
  </si>
  <si>
    <t>5115153237</t>
  </si>
  <si>
    <t>175250753</t>
  </si>
  <si>
    <t>5115153240</t>
  </si>
  <si>
    <t>175250570</t>
  </si>
  <si>
    <t>5115153230</t>
  </si>
  <si>
    <t>175250645</t>
  </si>
  <si>
    <t>5115153248</t>
  </si>
  <si>
    <t>175250678</t>
  </si>
  <si>
    <t>5115153255</t>
  </si>
  <si>
    <t>175250867</t>
  </si>
  <si>
    <t>66502944</t>
  </si>
  <si>
    <t>Clin.trials - investigators social tax</t>
  </si>
  <si>
    <t>Social Welfare Contribution</t>
  </si>
  <si>
    <t>700005259</t>
  </si>
  <si>
    <t>Social Welfare Contr</t>
  </si>
  <si>
    <t>175863256</t>
  </si>
  <si>
    <t>20201201</t>
  </si>
  <si>
    <t>700005272</t>
  </si>
  <si>
    <t>175871669</t>
  </si>
  <si>
    <t>700005270</t>
  </si>
  <si>
    <t>175871108</t>
  </si>
  <si>
    <t>700005268</t>
  </si>
  <si>
    <t>175871068</t>
  </si>
  <si>
    <t>700005271</t>
  </si>
  <si>
    <t>175871663</t>
  </si>
  <si>
    <t>700005273</t>
  </si>
  <si>
    <t>175871681</t>
  </si>
  <si>
    <t>700005274</t>
  </si>
  <si>
    <t>175877979</t>
  </si>
  <si>
    <t>700005269</t>
  </si>
  <si>
    <t>175871096</t>
  </si>
  <si>
    <t>700005275</t>
  </si>
  <si>
    <t>175878011</t>
  </si>
  <si>
    <t>700005192</t>
  </si>
  <si>
    <t>Accrued Social Secur</t>
  </si>
  <si>
    <t>175815719</t>
  </si>
  <si>
    <t>700005190</t>
  </si>
  <si>
    <t>175813920</t>
  </si>
  <si>
    <t>ЛЬВІВСЬКИЙ НАЦІОНАЛЬНИЙ МЕДИЧНИЙ</t>
  </si>
  <si>
    <t>5115249685</t>
  </si>
  <si>
    <t>4073019</t>
  </si>
  <si>
    <t>175852825</t>
  </si>
  <si>
    <t>5115249697</t>
  </si>
  <si>
    <t>175852831</t>
  </si>
  <si>
    <t>КНП ОДЕСЬКА ОБЛАСНА КЛІНІЧНА</t>
  </si>
  <si>
    <t>5115249660</t>
  </si>
  <si>
    <t>4063086</t>
  </si>
  <si>
    <t>175852818</t>
  </si>
  <si>
    <t>5115248607</t>
  </si>
  <si>
    <t>175771983</t>
  </si>
  <si>
    <t>5115249701</t>
  </si>
  <si>
    <t>175810889</t>
  </si>
  <si>
    <t>КРП Обласна клінічна лікарня ім. О.</t>
  </si>
  <si>
    <t>5115249678</t>
  </si>
  <si>
    <t>4062185</t>
  </si>
  <si>
    <t>175817019</t>
  </si>
  <si>
    <t>5115248413</t>
  </si>
  <si>
    <t>175810892</t>
  </si>
  <si>
    <t>5115248859</t>
  </si>
  <si>
    <t>175773491</t>
  </si>
  <si>
    <t>5115248876</t>
  </si>
  <si>
    <t>175773475</t>
  </si>
  <si>
    <t>5115248851</t>
  </si>
  <si>
    <t>175773501</t>
  </si>
  <si>
    <t>5115248594</t>
  </si>
  <si>
    <t>175771985</t>
  </si>
  <si>
    <t>5115248425</t>
  </si>
  <si>
    <t>175810907</t>
  </si>
  <si>
    <t>5115248878</t>
  </si>
  <si>
    <t>175772360</t>
  </si>
  <si>
    <t>КНП Міська клінічна лікарня №27 ХМР</t>
  </si>
  <si>
    <t>5115249636</t>
  </si>
  <si>
    <t>1347698</t>
  </si>
  <si>
    <t>175821423</t>
  </si>
  <si>
    <t>5115248405</t>
  </si>
  <si>
    <t>175810910</t>
  </si>
  <si>
    <t>5115250276</t>
  </si>
  <si>
    <t>175812254</t>
  </si>
  <si>
    <t>5115248429</t>
  </si>
  <si>
    <t>175810411</t>
  </si>
  <si>
    <t>5115249690</t>
  </si>
  <si>
    <t>175810887</t>
  </si>
  <si>
    <t>КНП Міська Клінічна Лікарня №3</t>
  </si>
  <si>
    <t>5115249519</t>
  </si>
  <si>
    <t>1347697</t>
  </si>
  <si>
    <t>175821418</t>
  </si>
  <si>
    <t>ДНУ Центр інноваційних медичних</t>
  </si>
  <si>
    <t>5115250418</t>
  </si>
  <si>
    <t>1347688</t>
  </si>
  <si>
    <t>175817017</t>
  </si>
  <si>
    <t>Міжнар інститут клінічних досл</t>
  </si>
  <si>
    <t>5115249687</t>
  </si>
  <si>
    <t>4074888</t>
  </si>
  <si>
    <t>175810918</t>
  </si>
  <si>
    <t>5115249652</t>
  </si>
  <si>
    <t>175810407</t>
  </si>
  <si>
    <t>5115249648</t>
  </si>
  <si>
    <t>175810905</t>
  </si>
  <si>
    <t>5115250273</t>
  </si>
  <si>
    <t>175812251</t>
  </si>
  <si>
    <t>КНП Вінницька обласна клінічна</t>
  </si>
  <si>
    <t>5115249529</t>
  </si>
  <si>
    <t>1347699</t>
  </si>
  <si>
    <t>175821420</t>
  </si>
  <si>
    <t>5115249647</t>
  </si>
  <si>
    <t>175810898</t>
  </si>
  <si>
    <t>ВІННИЦЬКИЙ НМУ ім.ПИРОГОВА</t>
  </si>
  <si>
    <t>5115248427</t>
  </si>
  <si>
    <t>4061280</t>
  </si>
  <si>
    <t>175817014</t>
  </si>
  <si>
    <t>КНП ЛЬВІВСЬКОЇ ОБЛАСНОЇ РАДИ</t>
  </si>
  <si>
    <t>5115249682</t>
  </si>
  <si>
    <t>4061059</t>
  </si>
  <si>
    <t>175821863</t>
  </si>
  <si>
    <t>КНП "Обласна клінічна лікарня ІФ ОР</t>
  </si>
  <si>
    <t>5115249655</t>
  </si>
  <si>
    <t>4062103</t>
  </si>
  <si>
    <t>175821871</t>
  </si>
  <si>
    <t>КЗ ЧЕРКАСЬКА ОБЛ.ЛІКАРНЯ ЧЕРК.РАДИ</t>
  </si>
  <si>
    <t>5115249619</t>
  </si>
  <si>
    <t>4062189</t>
  </si>
  <si>
    <t>175817006</t>
  </si>
  <si>
    <t>5115248417</t>
  </si>
  <si>
    <t>175810913</t>
  </si>
  <si>
    <t>5115249641</t>
  </si>
  <si>
    <t>175810924</t>
  </si>
  <si>
    <t>5115248833</t>
  </si>
  <si>
    <t>175771960</t>
  </si>
  <si>
    <t>5115248830</t>
  </si>
  <si>
    <t>175771980</t>
  </si>
  <si>
    <t>5115248836</t>
  </si>
  <si>
    <t>175771959</t>
  </si>
  <si>
    <t>5115248864</t>
  </si>
  <si>
    <t>175810397</t>
  </si>
  <si>
    <t>5115248622</t>
  </si>
  <si>
    <t>175810372</t>
  </si>
  <si>
    <t>5115248934</t>
  </si>
  <si>
    <t>175810404</t>
  </si>
  <si>
    <t>5115248865</t>
  </si>
  <si>
    <t>175810389</t>
  </si>
  <si>
    <t>5115252934</t>
  </si>
  <si>
    <t>175817011</t>
  </si>
  <si>
    <t>Відеозйомка та монтаж</t>
  </si>
  <si>
    <t>5115253076</t>
  </si>
  <si>
    <t>175817248</t>
  </si>
  <si>
    <t>5115252937</t>
  </si>
  <si>
    <t>175817025</t>
  </si>
  <si>
    <t>5115253054</t>
  </si>
  <si>
    <t>175817028</t>
  </si>
  <si>
    <t>5115253153</t>
  </si>
  <si>
    <t>175819454</t>
  </si>
  <si>
    <t>5115253095</t>
  </si>
  <si>
    <t>175818662</t>
  </si>
  <si>
    <t>5115253101</t>
  </si>
  <si>
    <t>175818663</t>
  </si>
  <si>
    <t>5115253162</t>
  </si>
  <si>
    <t>175819463</t>
  </si>
  <si>
    <t>5115253155</t>
  </si>
  <si>
    <t>175819458</t>
  </si>
  <si>
    <t>5115252990</t>
  </si>
  <si>
    <t>175819473</t>
  </si>
  <si>
    <t>5115253145</t>
  </si>
  <si>
    <t>175819447</t>
  </si>
  <si>
    <t>5115253166</t>
  </si>
  <si>
    <t>175819466</t>
  </si>
  <si>
    <t>5115253143</t>
  </si>
  <si>
    <t>175819250</t>
  </si>
  <si>
    <t>5115253061</t>
  </si>
  <si>
    <t>175819482</t>
  </si>
  <si>
    <t>5115253085</t>
  </si>
  <si>
    <t>175818661</t>
  </si>
  <si>
    <t>5115253071</t>
  </si>
  <si>
    <t>175819479</t>
  </si>
  <si>
    <t>5115253026</t>
  </si>
  <si>
    <t>175821403</t>
  </si>
  <si>
    <t>5115253173</t>
  </si>
  <si>
    <t>175817239</t>
  </si>
  <si>
    <t>5115253047</t>
  </si>
  <si>
    <t>175821414</t>
  </si>
  <si>
    <t>5115253032</t>
  </si>
  <si>
    <t>175821405</t>
  </si>
  <si>
    <t>5115253138</t>
  </si>
  <si>
    <t>175818667</t>
  </si>
  <si>
    <t>5115253068</t>
  </si>
  <si>
    <t>175819476</t>
  </si>
  <si>
    <t>5115253170</t>
  </si>
  <si>
    <t>175819468</t>
  </si>
  <si>
    <t>Київська клінічна лікарня на</t>
  </si>
  <si>
    <t>5115258855</t>
  </si>
  <si>
    <t>4073018</t>
  </si>
  <si>
    <t>175829999</t>
  </si>
  <si>
    <t>КНП Міська лікарня №10 ЗМР</t>
  </si>
  <si>
    <t>5115262356</t>
  </si>
  <si>
    <t>1347738</t>
  </si>
  <si>
    <t>175853054</t>
  </si>
  <si>
    <t>5115262358</t>
  </si>
  <si>
    <t>175853044</t>
  </si>
  <si>
    <t>ДЗ Запорізька медична академія</t>
  </si>
  <si>
    <t>5115262359</t>
  </si>
  <si>
    <t>1347726</t>
  </si>
  <si>
    <t>175852823</t>
  </si>
  <si>
    <t>5115264037</t>
  </si>
  <si>
    <t>175853075</t>
  </si>
  <si>
    <t>5115264035</t>
  </si>
  <si>
    <t>175853083</t>
  </si>
  <si>
    <t>5115264034</t>
  </si>
  <si>
    <t>175853080</t>
  </si>
  <si>
    <t>КНП Клінічна лікарня швидкої</t>
  </si>
  <si>
    <t>5115265025</t>
  </si>
  <si>
    <t>1347689</t>
  </si>
  <si>
    <t>175856672</t>
  </si>
  <si>
    <t>700005245</t>
  </si>
  <si>
    <t>175861317</t>
  </si>
  <si>
    <t>20201231</t>
  </si>
  <si>
    <t>ФОП / ЮР</t>
  </si>
  <si>
    <t>ФОП</t>
  </si>
  <si>
    <t>ФО</t>
  </si>
  <si>
    <t xml:space="preserve">Авер’янов Євгеній Валентинович </t>
  </si>
  <si>
    <t xml:space="preserve">Адиров Михайло Васильович </t>
  </si>
  <si>
    <t xml:space="preserve">Бажан Лариса Володимирівна </t>
  </si>
  <si>
    <t xml:space="preserve">Баран Василь Володимирович </t>
  </si>
  <si>
    <t xml:space="preserve">Беспаленко Артем Анатолійович </t>
  </si>
  <si>
    <t xml:space="preserve">Биковська Лариса Юріївна </t>
  </si>
  <si>
    <t xml:space="preserve">Вдовіна Олена Петрівна </t>
  </si>
  <si>
    <t xml:space="preserve">Глоба Євгенія Вікторівна </t>
  </si>
  <si>
    <t>Глушко Наталія Любомирівна</t>
  </si>
  <si>
    <t>Голубовська Ольга Анатоліївна</t>
  </si>
  <si>
    <t xml:space="preserve">Гондарева Євгенія Олександрівна </t>
  </si>
  <si>
    <t xml:space="preserve">Городова Лариса Віталіївна </t>
  </si>
  <si>
    <t xml:space="preserve">Грачова Марія Георгіївна </t>
  </si>
  <si>
    <t>Добровинська Олена В'ячеславівна</t>
  </si>
  <si>
    <t xml:space="preserve">Довгань Наталія Антонівна </t>
  </si>
  <si>
    <t xml:space="preserve">Єнговатова Вікторія Анатоліївна </t>
  </si>
  <si>
    <t xml:space="preserve">Ісаєва Ганна Сергіївна </t>
  </si>
  <si>
    <t xml:space="preserve">Іщенко Петро Миколайович </t>
  </si>
  <si>
    <t xml:space="preserve">Кались Андрій Степанович </t>
  </si>
  <si>
    <t xml:space="preserve">Ковальчук Олена Володимирівна </t>
  </si>
  <si>
    <t xml:space="preserve">Костецька Світлана Олександрівна </t>
  </si>
  <si>
    <t>Костіцька Ірина Олександрівна</t>
  </si>
  <si>
    <t xml:space="preserve">Косюк Лариса Ярославівна </t>
  </si>
  <si>
    <t>Кошева Наталія Петрівна</t>
  </si>
  <si>
    <t xml:space="preserve">Кравченко Марина Вікторівна </t>
  </si>
  <si>
    <t xml:space="preserve">Кривов'яз Юлія Олександрівна </t>
  </si>
  <si>
    <t xml:space="preserve">Кумановська Степанія Василівна </t>
  </si>
  <si>
    <t xml:space="preserve">Кучинський Олександр Броніславович </t>
  </si>
  <si>
    <t xml:space="preserve">Лунгор Неля Леонідівна </t>
  </si>
  <si>
    <t xml:space="preserve">Луценко Лариса Андріївна </t>
  </si>
  <si>
    <t xml:space="preserve">Мошковіч Євген </t>
  </si>
  <si>
    <t xml:space="preserve">Орлик Ольга Сергіївна </t>
  </si>
  <si>
    <t xml:space="preserve">Редзій Тетяна Миколаївна </t>
  </si>
  <si>
    <t xml:space="preserve">Саєнко Яніна Андріївна </t>
  </si>
  <si>
    <t xml:space="preserve">Соколова Анастасія Максимівна </t>
  </si>
  <si>
    <t xml:space="preserve">Товажнянська Олена Леонідівна </t>
  </si>
  <si>
    <t xml:space="preserve">Христенко Олена Вікторівна </t>
  </si>
  <si>
    <t xml:space="preserve">Чабанна Олена Сергіївна </t>
  </si>
  <si>
    <t xml:space="preserve">Черв`якова Любов Іванівна </t>
  </si>
  <si>
    <t xml:space="preserve">Черв`якова Світлана Анатоліївна </t>
  </si>
  <si>
    <t xml:space="preserve">Чернявська Ірина Вікторівна </t>
  </si>
  <si>
    <t xml:space="preserve">Черняєва Анна Олександрівна </t>
  </si>
  <si>
    <t xml:space="preserve">Чумак Світлана Олександрівна </t>
  </si>
  <si>
    <t xml:space="preserve">Швець Олег Віталійович </t>
  </si>
  <si>
    <t>МІСТО</t>
  </si>
  <si>
    <t>КРАЇНА</t>
  </si>
  <si>
    <t>АДРЕСА</t>
  </si>
  <si>
    <t>ПІБ ПРАЦІВНИКА</t>
  </si>
  <si>
    <t>Благодійна допомога</t>
  </si>
  <si>
    <t xml:space="preserve">
БЛАГОДІЙНА ОРГАНІЗАЦІЯ "БЛАГОДІЙНИЙ ФОНД "ЗА БЕЗПЕЧНУ МЕДИЦИНУ"</t>
  </si>
  <si>
    <t xml:space="preserve">
ГРОМАДСЬКА ОРГАНІЗАЦІЯ "ВІННИЦЬКА ОБЛАСНА АСОЦІАЦІЯ ЕНДОКРИНОЛОГІВ"</t>
  </si>
  <si>
    <t xml:space="preserve">
ГРОМАДСЬКА ОРГАНІЗАЦІЯ "ДІА - ДІТИ"</t>
  </si>
  <si>
    <t xml:space="preserve">
ГРОМАДСЬКА ОРГАНІЗАЦІЯ ІНВАЛІДІВ "ВСЕУКРАЇНСЬКЕ ТОВАРИСТВО ГЕМОФІЛІЇ"</t>
  </si>
  <si>
    <t xml:space="preserve">
КОМУНАЛЬНЕ НЕКОМЕРЦІЙНЕ ПІДПРИЄМСТВО ХАРКІВСЬКОЇ ОБЛАСНОЇ РАДИ "ОБЛАСНА ДИТЯЧА КЛІНІЧНА ЛІКАРНЯ"</t>
  </si>
  <si>
    <t xml:space="preserve">
МІЖНАРОДНА ДІАБЕТИЧНА АСОЦІАЦІЯ УКРАЇНИ</t>
  </si>
  <si>
    <t>"БЛАГОДІЙНИЙ ФОНД "КВІТНА"</t>
  </si>
  <si>
    <t>БЛАГОДІЙНА ОРГАНІЗАЦІЯ "БЛАГОДІЙНИЙ ФОНД "ВІРА В СЕБЕ"</t>
  </si>
  <si>
    <t>БЛАГОДІЙНА ОРГАНІЗАЦІЯ БЛАГОДІЙНИЙ ФОНД "ФОНД РОЗВИТКУ КИЇВСЬКОЇ ОБЛАСНОЇ КЛІНІЧНОЇ ЛІКАРНІ"</t>
  </si>
  <si>
    <t>БЛАГОДІЙНА ОРГАНІЗАЦІЯ КИЇВСЬКИЙ БЛАГОДІЙНИЙ ФОНД "ДІАБЕТИК"</t>
  </si>
  <si>
    <t>ГРОМАДСЬКА ОРГАНІЗАЦІЯ "ДІА-ДЗЕН"</t>
  </si>
  <si>
    <t>ГРОМАДСЬКА ОРГАНІЗАЦІЯ "ЗНАЙ, ЩО ТИ ЇСИ"</t>
  </si>
  <si>
    <t>ГРОМАДСЬКА ОРГАНІЗАЦІЯ "МИКОЛАЇВСЬКА ОДЕСЬКА ДІАБЕТИЧНА АСОЦІАЦІЯ"</t>
  </si>
  <si>
    <t>ГРОМАДСЬКА ОРГАНІЗАЦІЯ "УКРАЇНСЬКИЙ ЦЕНТР ГЕМОФІЛІЇ"</t>
  </si>
  <si>
    <t>КАНІВСЬКИЙ БЛАГОДІЙНИЙ ФОНД "ОБЕРІГ"</t>
  </si>
  <si>
    <t>КОМУНАЛЬНЕ НЕКОМЕРЦІЙНЕ ПІДПРИЄМСТВО "ДИТЯЧА КЛІНІЧНА ЛІКАРНЯ № 6 ШЕВЧЕНКІВСЬКОГО РАЙОНУ МІСТА КИЄВА" ВИКОНАВЧОГО ОРГАНУ КИЇВСЬКОЇ МІСЬКОЇ РАДИ (КИЇВСЬКОЇ МІСЬКОЇ ДЕРЖАВНОЇ АДМІНІСТРАЦІЇ)</t>
  </si>
  <si>
    <t>КОМУНАЛЬНЕ НЕКОМЕРЦІЙНЕ ПІДПРИЄМСТВО "ХМЕЛЬНИЦЬКА ОБЛАСНА ЛІКАРНЯ" ХМЕЛЬНИЦЬКОЇ ОБЛАСНОЇ РАДИ</t>
  </si>
  <si>
    <t>ВУЛИЦЯ ІЛИКА, будинок 79</t>
  </si>
  <si>
    <t>ВУЛ.РИЗЬКА, будинок 1
за</t>
  </si>
  <si>
    <t>ВУЛИЦЯ ОЗЕРЯНСЬКА, будинок 5</t>
  </si>
  <si>
    <t>ВУЛИЦЯ ТУРГЕНЄВСЬКА, будинок 38, офіс 505/2</t>
  </si>
  <si>
    <t>Вишневе</t>
  </si>
  <si>
    <t>ВУЛИЦЯ ЧОРНОВОЛА, будинок 1-А</t>
  </si>
  <si>
    <t>БУЛЬВАР ІВАНА ЛЕПСЕ, будинок 30/1, квартира 44</t>
  </si>
  <si>
    <t>ВУЛИЦЯ ЯРОСЛАВІВ ВАЛ, будинок 10-Б</t>
  </si>
  <si>
    <t>смт. Солоницівка</t>
  </si>
  <si>
    <t>село Білогородка</t>
  </si>
  <si>
    <t>ВУЛИЦЯ ЄВРОПЕЙСЬКА, будинок 4, квартира 75</t>
  </si>
  <si>
    <t>ВУЛИЦЯ ПАРИЗЬКОЇ КОМУНИ, будинок 28, квартира 44</t>
  </si>
  <si>
    <t>ВУЛИЦЯ ОЗЕРНА, будинок 6, квартира 81</t>
  </si>
  <si>
    <t>Канів</t>
  </si>
  <si>
    <t>ВУЛИЦЯ ГЕРОЇВ ДНІПРА, будинок 5, квартира 43</t>
  </si>
  <si>
    <t>ВУЛИЦЯ ТЕРЕЩЕНКІВСЬКА, будинок 23-25/10</t>
  </si>
  <si>
    <t>Хмельницький</t>
  </si>
  <si>
    <t>ВУЛИЦЯ ПІЛОТСЬКА, будинок 1</t>
  </si>
  <si>
    <t>Запоріжжя</t>
  </si>
  <si>
    <t xml:space="preserve"> вул. Попова, буд. 12, кв. 5</t>
  </si>
  <si>
    <t>вул., Генерала Петрова, буд., 50А, кв., 70</t>
  </si>
  <si>
    <t>Херсон</t>
  </si>
  <si>
    <t>Сеневина буд.140 кв.69</t>
  </si>
  <si>
    <t>Тернопіль</t>
  </si>
  <si>
    <t>вул. У.Самчука 38</t>
  </si>
  <si>
    <t>Ірпінь</t>
  </si>
  <si>
    <t xml:space="preserve">вул., 11 Лінія, буд. 1 </t>
  </si>
  <si>
    <t>вул. Робоча 160, кв. 3</t>
  </si>
  <si>
    <t xml:space="preserve">село Демидів </t>
  </si>
  <si>
    <t>вул.Нова, буд.21</t>
  </si>
  <si>
    <t>вул., Північна 6, кв., 153</t>
  </si>
  <si>
    <t>Донецьк</t>
  </si>
  <si>
    <t>вул. Річна, буд. 50-А, кв. 66</t>
  </si>
  <si>
    <t>пр.Григоренка, 26А, кв. 71</t>
  </si>
  <si>
    <t>Черкаси</t>
  </si>
  <si>
    <t>вул. Волкова, буд., 101, кв., 101</t>
  </si>
  <si>
    <t>Угринів</t>
  </si>
  <si>
    <t xml:space="preserve"> вул. Тролейбусна, б. 5</t>
  </si>
  <si>
    <t>Українка</t>
  </si>
  <si>
    <t>вул. Будівельників, 14, кв. 169</t>
  </si>
  <si>
    <t>вул. Якуба Коласа, 6.11 , кв.17</t>
  </si>
  <si>
    <t>Львів</t>
  </si>
  <si>
    <t>вул. Дальня, 37</t>
  </si>
  <si>
    <t>вул. Миколаївська, 34-а, кв. 76</t>
  </si>
  <si>
    <t>вул. Університетська б 37/39 , кв.22</t>
  </si>
  <si>
    <t>вул.Свободи 5/7, кв.72</t>
  </si>
  <si>
    <t>вул. Сонячна буд.10 кв.28</t>
  </si>
  <si>
    <t>вул. Сокіл, д.1,кв.30</t>
  </si>
  <si>
    <t xml:space="preserve">вул. Політехнічна, 5, кв. 123 </t>
  </si>
  <si>
    <t>вул. Дружби Народів 231, кв. 4</t>
  </si>
  <si>
    <t>Лисичанськ</t>
  </si>
  <si>
    <t>вул. Дружби народів, б.36, кв.4</t>
  </si>
  <si>
    <t xml:space="preserve">вул. Японська, 3, кв.8 </t>
  </si>
  <si>
    <t xml:space="preserve">Шепетівка </t>
  </si>
  <si>
    <t>вул. Чкалова 22 кв. 4а</t>
  </si>
  <si>
    <t>вул.Богдана Хмельницького 88/92, кв.42</t>
  </si>
  <si>
    <t>вул.Срібнокрильська 20,кв.265</t>
  </si>
  <si>
    <t>Шилова 37/5</t>
  </si>
  <si>
    <t>вул. Галицька, 99, кв.1</t>
  </si>
  <si>
    <t>Колоденка</t>
  </si>
  <si>
    <t>вул. Данила Галицького,8</t>
  </si>
  <si>
    <t xml:space="preserve">вул. Паризької комуни, 28, кв. 44 </t>
  </si>
  <si>
    <t>Старі Петрівці</t>
  </si>
  <si>
    <t>вул. Жовтнева 1</t>
  </si>
  <si>
    <t>вул. Скалецького 34а, кв.7</t>
  </si>
  <si>
    <t>Бучач</t>
  </si>
  <si>
    <t>вул. Лисенка , 32</t>
  </si>
  <si>
    <t>вул. Університетська б. 37/39, кв. 22</t>
  </si>
  <si>
    <t>Біла Церква</t>
  </si>
  <si>
    <t>вул.Славіна 52, кв.45</t>
  </si>
  <si>
    <t>вул.Олеся Гончара 96, кв.44</t>
  </si>
  <si>
    <t>вул. Р. Скалецького, 66</t>
  </si>
  <si>
    <t xml:space="preserve">вул.Пухова,6, кв.20 </t>
  </si>
  <si>
    <t xml:space="preserve">вул. Луначарського, 14, кв.62 </t>
  </si>
  <si>
    <t>Гатне</t>
  </si>
  <si>
    <t>провулок Райдужний, 15</t>
  </si>
  <si>
    <t xml:space="preserve">вул. Лабораторна, 14, кв.1 </t>
  </si>
  <si>
    <t>Луцьк</t>
  </si>
  <si>
    <t>вул. М. Вовчка, 32</t>
  </si>
  <si>
    <t xml:space="preserve">вул. Княжий Затон, 9, кв. 65 </t>
  </si>
  <si>
    <t>вул. Тургєнівська, 83/85, кв. 40</t>
  </si>
  <si>
    <t xml:space="preserve">вул. Культури, 22-Б, корп.1, кв.7 </t>
  </si>
  <si>
    <t>вул. Клочківська, буд. 295, кв. 35</t>
  </si>
  <si>
    <t>вул. Леніна 232, кв. 60</t>
  </si>
  <si>
    <t>Чернігів</t>
  </si>
  <si>
    <t>вул. Ломоносова, 48</t>
  </si>
  <si>
    <t>вул. Автозаводська, б.56 , кв.23</t>
  </si>
  <si>
    <t>вул. Грицевця, 28, кв.108</t>
  </si>
  <si>
    <t>вул. Коновалова, 75</t>
  </si>
  <si>
    <t>Микитинці</t>
  </si>
  <si>
    <t>вул. Липова,9</t>
  </si>
  <si>
    <t>пр. Перемоги , б. 68-г , кв. 301</t>
  </si>
  <si>
    <t>бул. Дружби Народів, 11, кв. 60</t>
  </si>
  <si>
    <t>Авер’янов Євгеній Валентинович</t>
  </si>
  <si>
    <t>вул.Попова, буд. 12, кв. 5</t>
  </si>
  <si>
    <t>Авраменко Ніна Іванівна</t>
  </si>
  <si>
    <t>м.Дніпро</t>
  </si>
  <si>
    <t>пр-т.Миру, буд.95, кв.149</t>
  </si>
  <si>
    <t>Адиров Михайло Васильович</t>
  </si>
  <si>
    <t>м.Одеса</t>
  </si>
  <si>
    <t>вул.Генерала Петрова, буд. 50-А, кв.70</t>
  </si>
  <si>
    <t>Балимова Оксана Леонідівна</t>
  </si>
  <si>
    <t>б-р. Л. Українки, буд.3, кв. 13</t>
  </si>
  <si>
    <t>Балюк Марина Олександрівна</t>
  </si>
  <si>
    <t>вул.Чернишевська, буд. 95, кв. 8</t>
  </si>
  <si>
    <t>Батухтіна Юлія Валеріївна</t>
  </si>
  <si>
    <t>вул.Верховинця Василя, буд.10, кв.172</t>
  </si>
  <si>
    <t>Бельчіна Юлія Богуславівна</t>
  </si>
  <si>
    <t>вул.Машинобудівна, буд.21, кв.52</t>
  </si>
  <si>
    <t>Бендеберя Марія Андріївна</t>
  </si>
  <si>
    <t>вул.Академіка Сахарова, буд.48, кв.31</t>
  </si>
  <si>
    <t>Болгарська Світлана Вікторівна</t>
  </si>
  <si>
    <t>вул.Русанівська набережна, буд.8, кв.108</t>
  </si>
  <si>
    <t>Бондарець Ірина Анатоліївна</t>
  </si>
  <si>
    <t>м.Черкаси</t>
  </si>
  <si>
    <t>вул.Гоголя, буд.532/73, кв. 157</t>
  </si>
  <si>
    <t>вул.Сєрогородського, буд. 19, кв. 618</t>
  </si>
  <si>
    <t>Вендзілович Юрій Миронович</t>
  </si>
  <si>
    <t>м.Львів</t>
  </si>
  <si>
    <t>вул.ген Чупринки, буд.11-А, кв.11</t>
  </si>
  <si>
    <t>Вербівська Ганна Сергіївна</t>
  </si>
  <si>
    <t>м.Ірпінь</t>
  </si>
  <si>
    <t>вул.lll-я лінія, буд.6</t>
  </si>
  <si>
    <t>Вишневська Ольга Анатоліївна</t>
  </si>
  <si>
    <t>вул.Північна, буд.6, кв.153</t>
  </si>
  <si>
    <t>м.Донецьк</t>
  </si>
  <si>
    <t>вул.Річна, буд. 50-А, кв.66</t>
  </si>
  <si>
    <t>вул.Академічна, буд.10, кв.14</t>
  </si>
  <si>
    <t>м.Вінниця</t>
  </si>
  <si>
    <t>вул.Родіона Сколецького, буд.35/194, кв.47</t>
  </si>
  <si>
    <t>Вовк Зоряна Василівна</t>
  </si>
  <si>
    <t>с.Ганусівка</t>
  </si>
  <si>
    <t>Гартовська Ірина Радомирівна</t>
  </si>
  <si>
    <t>вул.Леся Курбаса, буд.9, кв.390</t>
  </si>
  <si>
    <t>Глоба Євгенія Вікторівна</t>
  </si>
  <si>
    <t>вул.Григоренка, буд.26-А, кв.71</t>
  </si>
  <si>
    <t>Глухарьова Оксана Володимирівна</t>
  </si>
  <si>
    <t>вул.Волкова, буд. 101, кв. 101</t>
  </si>
  <si>
    <t>с. Угринів</t>
  </si>
  <si>
    <t>вул.Тролейбусна, буд. 5</t>
  </si>
  <si>
    <t>Гольчукова-Сахно Анастасія Анатоліївна</t>
  </si>
  <si>
    <t>м.Кривий Ріг</t>
  </si>
  <si>
    <t>вул.Космонавтів, буд.33, кв.89</t>
  </si>
  <si>
    <t>Гончарова Ольга Аркадіївна</t>
  </si>
  <si>
    <t>вул.Каразіна, буд.8, кв.8</t>
  </si>
  <si>
    <t>Грачова Марія Георгіївна</t>
  </si>
  <si>
    <t>м.Миколаїв</t>
  </si>
  <si>
    <t>вул.Миколаївська, буд.34-А, кв. 76</t>
  </si>
  <si>
    <t>Джанкарашвілі Леся Олександрівна</t>
  </si>
  <si>
    <t>м.Луцьк</t>
  </si>
  <si>
    <t>вул.Крилова, буд.16, кв.1</t>
  </si>
  <si>
    <t>Дінець Андрій Володимирович</t>
  </si>
  <si>
    <t>пров.Моторний, буд.9, кв.125</t>
  </si>
  <si>
    <t>смт. Коцюбинське</t>
  </si>
  <si>
    <t>вул.Доківська, буд.10, корп. 5, кв. 76</t>
  </si>
  <si>
    <t>Довгань Наталія Антонівна</t>
  </si>
  <si>
    <t>вул.Сонячна, буд.10, кв.28</t>
  </si>
  <si>
    <t>Єнговатова Вікторія Анатоліївна</t>
  </si>
  <si>
    <t>вул.Сокіл, буд.1, кв.30</t>
  </si>
  <si>
    <t>Єрін Юрій Серафимович</t>
  </si>
  <si>
    <t>вул.Руслових, буд. 6-А, кв. 4</t>
  </si>
  <si>
    <t>Єрьоменко Наталія Вікторівна</t>
  </si>
  <si>
    <t>вул.Малиновського, буд.38, кв.4</t>
  </si>
  <si>
    <t>Жданова Ірина Миколаївна</t>
  </si>
  <si>
    <t>вул.Кузнєцова, буд.12\11</t>
  </si>
  <si>
    <t>Жердьова Надія Миколаївна</t>
  </si>
  <si>
    <t>вул.Сабурова, буд.1-А, кв.128</t>
  </si>
  <si>
    <t>Зінич Олеся Вадимівна</t>
  </si>
  <si>
    <t>вул.Політехнічна, буд.5, кв. 123</t>
  </si>
  <si>
    <t>вул.Рокосовського, буд.2-Б, кв.311</t>
  </si>
  <si>
    <t>Іркін Олег Ігорович</t>
  </si>
  <si>
    <t>вул.Вишгородська, буд.26/2, кв.41</t>
  </si>
  <si>
    <t>Ісаєва Ганна Сергіївна</t>
  </si>
  <si>
    <t>вул.Дружби Народів, буд.231, кв.4</t>
  </si>
  <si>
    <t>Кались Андрій Степанович</t>
  </si>
  <si>
    <t>вул.Японська, буд.3, кв.8</t>
  </si>
  <si>
    <t>Кандидатова Ганна Михайлівна</t>
  </si>
  <si>
    <t>пр-т.Героїв Сталінграда, буд.48, кв. 239</t>
  </si>
  <si>
    <t>Катеренчук Віталій Іванович</t>
  </si>
  <si>
    <t>м.Полтава</t>
  </si>
  <si>
    <t>пров.Суконний, буд.19-Б</t>
  </si>
  <si>
    <t>Клименко Сергій Вікторович</t>
  </si>
  <si>
    <t>вул.Ю.Фучика, буд. 8, кв. 160</t>
  </si>
  <si>
    <t>Комісаренко Юлія Ігорівна</t>
  </si>
  <si>
    <t>вул.Б.Хмельницького, буд.88/92, кв.42</t>
  </si>
  <si>
    <t>вул.Аістова, буд.3, кв.18</t>
  </si>
  <si>
    <t>Коренюк Людмила Ігнатіївна</t>
  </si>
  <si>
    <t>вул.Чернишевського, буд.14</t>
  </si>
  <si>
    <t>вул.Галицька, буд.99, кв.1</t>
  </si>
  <si>
    <t>Косюк Лариса Ярославівна</t>
  </si>
  <si>
    <t>с.Колоденка</t>
  </si>
  <si>
    <t>вул.Данила Галицького, буд.8</t>
  </si>
  <si>
    <t>вул.Кріпака, буд.8, кв.15</t>
  </si>
  <si>
    <t>Кравчун Нонна Олександрівна</t>
  </si>
  <si>
    <t>вул.М.Бажанова, буд.5, кв.11</t>
  </si>
  <si>
    <t>Красівська Валерія Валеріївна</t>
  </si>
  <si>
    <t>вул.Стрийська, буд.22, кв.1</t>
  </si>
  <si>
    <t>Кривов'яз Юлія Олександрівна</t>
  </si>
  <si>
    <t>вул.Скалецького, буд.34-А, кв.7</t>
  </si>
  <si>
    <t>Курінна Олена Григорівна</t>
  </si>
  <si>
    <t>вул.Університетська, буд.37/39, кв.22</t>
  </si>
  <si>
    <t>Лантух Лілія Олексіївна</t>
  </si>
  <si>
    <t>вул.Львівська, буд.51, кв.56</t>
  </si>
  <si>
    <t>Луценко Лариса Андріївна</t>
  </si>
  <si>
    <t>с.Гатне</t>
  </si>
  <si>
    <t>пров.Райдужний, буд.15</t>
  </si>
  <si>
    <t>вул.Гоголя, буд.2, кв.45</t>
  </si>
  <si>
    <t>Мамчур Наталя Сергіївна</t>
  </si>
  <si>
    <t>м.Маріуполь</t>
  </si>
  <si>
    <t>пр-т. Перемоги, буд.113, кв.85</t>
  </si>
  <si>
    <t>Манжалій Еліна Георгіївна</t>
  </si>
  <si>
    <t>вул.Бальзака, буд.57, кв.218</t>
  </si>
  <si>
    <t>Марусин Оксана Василівна</t>
  </si>
  <si>
    <t>вул.Галицька, буд.19, кв.23</t>
  </si>
  <si>
    <t>Марцинік Євген Миколайович</t>
  </si>
  <si>
    <t>вул.Ю.Савченко, буд.7, кв.6</t>
  </si>
  <si>
    <t>Мельник Діна Петрівна</t>
  </si>
  <si>
    <t>вул.Є.Чавдар, буд.2, кв.55</t>
  </si>
  <si>
    <t>вул.Героїв труда, буд.33-Б, кв.104</t>
  </si>
  <si>
    <t>Миронюк Алла Михайлівна</t>
  </si>
  <si>
    <t>с.Удич</t>
  </si>
  <si>
    <t>Михайленко Олена Юріївна</t>
  </si>
  <si>
    <t>вул.Кавказська, буд. 9-18</t>
  </si>
  <si>
    <t>м.Рівне</t>
  </si>
  <si>
    <t>вул.Князя Романа, буд.4, кв.44</t>
  </si>
  <si>
    <t>Місюра Катерина Василівна</t>
  </si>
  <si>
    <t>вул.23 Серпня, буд.70, кв.74</t>
  </si>
  <si>
    <t>Міщенко Лариса Анатоліївна</t>
  </si>
  <si>
    <t>вул.Гоголівська, буд.43-А, кв. 4</t>
  </si>
  <si>
    <t>Могильницька Лілія Анатоліївна</t>
  </si>
  <si>
    <t>м.Хмельницький</t>
  </si>
  <si>
    <t>Старе Костянтинівське шосе, буд.11, кв.2</t>
  </si>
  <si>
    <t>Моршнева Світлана Петрівна</t>
  </si>
  <si>
    <t>вул.Малиновського, буд.21, кв. 79</t>
  </si>
  <si>
    <t>Москва Христина Андріївна</t>
  </si>
  <si>
    <t>пр-т. Червоної Калини, буд.58Б, кв. 86</t>
  </si>
  <si>
    <t>Непорада Вероніка Григорівна</t>
  </si>
  <si>
    <t>вул.Маршала Говорова, буд.10-Б, кв.91</t>
  </si>
  <si>
    <t>Нешта Маріанна Олександрівна</t>
  </si>
  <si>
    <t>вул.Портова, буд.8, кв.132</t>
  </si>
  <si>
    <t>Ніколаєв Роман Сергійович</t>
  </si>
  <si>
    <t>вул.Грушевського, буд.5, кв. 180</t>
  </si>
  <si>
    <t>Ніфонтова Лариса Валентинівна</t>
  </si>
  <si>
    <t>вул.Дарвіна, буд.5, кв.28</t>
  </si>
  <si>
    <t>м.Ужгород</t>
  </si>
  <si>
    <t>вул.Берчені, буд.33</t>
  </si>
  <si>
    <t>Орленко Валерія Леонідівна</t>
  </si>
  <si>
    <t>вул.Лабораторна, буд.14, кв.1</t>
  </si>
  <si>
    <t>Павленко Єгор Михайлович</t>
  </si>
  <si>
    <t>м.Чернігів</t>
  </si>
  <si>
    <t>вул.Стрілецька, буд.102, кв.46</t>
  </si>
  <si>
    <t>Паньків Володимир Іванович</t>
  </si>
  <si>
    <t>м.Коломия</t>
  </si>
  <si>
    <t>вул.Глінки, буд.5</t>
  </si>
  <si>
    <t>Пасєчко Надія Василівна</t>
  </si>
  <si>
    <t>смт.В.Березовиця</t>
  </si>
  <si>
    <t>вул.Лугова, буд.34, кв.2</t>
  </si>
  <si>
    <t>Пастарус Лариса Миколаївна</t>
  </si>
  <si>
    <t>пр-т. Миру, буд.8, кв.31</t>
  </si>
  <si>
    <t>Пашковська Наталія Вікторівна</t>
  </si>
  <si>
    <t>м.Чернівці</t>
  </si>
  <si>
    <t>вул.Шевченко, буд.3, кв.8</t>
  </si>
  <si>
    <t>Перепелиця Михайло Васильович</t>
  </si>
  <si>
    <t>вул.Козацька, буд.25-Б</t>
  </si>
  <si>
    <t>Перепелюк Микола Миколайович</t>
  </si>
  <si>
    <t>вул.Садиківська, буд.19, кв.15</t>
  </si>
  <si>
    <t>Перерва Лариса Анатоліївна</t>
  </si>
  <si>
    <t>пр-т. Героїв Сталінграда, буд.1-А, кв. 12</t>
  </si>
  <si>
    <t>вул.Тютюнників, буд.12, кв.3</t>
  </si>
  <si>
    <t>Петросян Олена Віталіївна</t>
  </si>
  <si>
    <t>вул.Генерала Бочарова, буд.57-В, кв.69</t>
  </si>
  <si>
    <t>Погадаєва Наталія Леонідівна</t>
  </si>
  <si>
    <t>вул.Жовтнева, буд.11, кв.152</t>
  </si>
  <si>
    <t>Полозова Любов Георгіївна</t>
  </si>
  <si>
    <t>вул.Берестова, буд.1-А</t>
  </si>
  <si>
    <t>Поляков Олексій Сергійович</t>
  </si>
  <si>
    <t>вул.Дружби, буд.58</t>
  </si>
  <si>
    <t>Потапчук Олександр Васильович</t>
  </si>
  <si>
    <t>вул.Космонавтів, буд.25, корп.1, кв.17</t>
  </si>
  <si>
    <t>Потолочна Майя Дмитрівна</t>
  </si>
  <si>
    <t>вул.Бальзака, буд.61-А, кв.144</t>
  </si>
  <si>
    <t>Ревенько Іванна Леонідівна</t>
  </si>
  <si>
    <t>вул.Печенігівська, буд.16, кв.58</t>
  </si>
  <si>
    <t>Рековець Оксана Леонідівна</t>
  </si>
  <si>
    <t>вул.Пушиної, буд.8, кв.109</t>
  </si>
  <si>
    <t>Рижко Яна Леонідівна</t>
  </si>
  <si>
    <t>с.Липини</t>
  </si>
  <si>
    <t>вул.Відродження, буд.50-А, кв.125</t>
  </si>
  <si>
    <t>Саєнко Яніна Андріївна</t>
  </si>
  <si>
    <t>вул.Княжий Затон, буд.9, кв. 65</t>
  </si>
  <si>
    <t>Сахарова Юлія Віталіївна</t>
  </si>
  <si>
    <t>вул.Котовського, буд.47, кв. 107</t>
  </si>
  <si>
    <t>Серік Сергій Андрійович</t>
  </si>
  <si>
    <t>вул.17-го Партз'їзду, буд.34-А, кв.2</t>
  </si>
  <si>
    <t>с.Микитинці</t>
  </si>
  <si>
    <t>вул.Зарічна, буд.97</t>
  </si>
  <si>
    <t>Смірнов Іван Іванович</t>
  </si>
  <si>
    <t>пр-т.  Л.Свободи, буд.34, кв.173</t>
  </si>
  <si>
    <t>Соколова Анастасія Максимівна</t>
  </si>
  <si>
    <t>вул.Тургенєвська, буд. 83-85, кв.40</t>
  </si>
  <si>
    <t>м.Суми</t>
  </si>
  <si>
    <t>вул.Харківська, буд.25, кв.20</t>
  </si>
  <si>
    <t>вул.Раїси Окіпної, буд.4, кв.97</t>
  </si>
  <si>
    <t>вул.Академіка Павлова, буд.6-Б, кв.5</t>
  </si>
  <si>
    <t>м.Житомир</t>
  </si>
  <si>
    <t>вул.Грушевського, буд.16, кв.17</t>
  </si>
  <si>
    <t>Стрелко Галина Володимирівна</t>
  </si>
  <si>
    <t>вул.Стрітинська, буд.17, кв.10</t>
  </si>
  <si>
    <t>Суслик Галина Іванівна</t>
  </si>
  <si>
    <t>вул.В.Великого, буд.32, кв.20</t>
  </si>
  <si>
    <t>вул.Івана Мазепи, буд.20-А, кв.90</t>
  </si>
  <si>
    <t>Товажнянська Олена Леонідівна</t>
  </si>
  <si>
    <t>вул.Культури, буд.22-Б, корп.1, кв.7</t>
  </si>
  <si>
    <t>Торбас Олена Олександрівна</t>
  </si>
  <si>
    <t>вул.Липковського, буд.16-Г, кв. 104.</t>
  </si>
  <si>
    <t>Тромпінська Ірина Олексіївна</t>
  </si>
  <si>
    <t>с.Пултівці</t>
  </si>
  <si>
    <t>вул.Примакова, буд.18</t>
  </si>
  <si>
    <t>Тронько Катерина Миколаївна</t>
  </si>
  <si>
    <t>вул.Ахматової, буд.16-В,  кв.160</t>
  </si>
  <si>
    <t>Турчина Світлана Ігорівна</t>
  </si>
  <si>
    <t>пр-т. 50 років ВЛКСМ, буд.67, кв.198</t>
  </si>
  <si>
    <t>Урбанович Аліна Мечиславівна</t>
  </si>
  <si>
    <t>вул.Тарнавського, буд.13, кв.3</t>
  </si>
  <si>
    <t>Хаустова Олена Олександрівна</t>
  </si>
  <si>
    <t>вул.Маршала Тимошенко, буд.6, кв.67</t>
  </si>
  <si>
    <t>Черв'якова Любов Іванівна</t>
  </si>
  <si>
    <t>вул.Ломоносова, буд.48</t>
  </si>
  <si>
    <t>Черв`якова Світлана Анатоліївна</t>
  </si>
  <si>
    <t>вул.Дежевська, буд.4, кв. 62</t>
  </si>
  <si>
    <t>Чериця Руслана Володимирівна</t>
  </si>
  <si>
    <t>вул.Богоявленська, буд.38, кв.66</t>
  </si>
  <si>
    <t>вул.Автозаводська, буд.5-Б , кв.23</t>
  </si>
  <si>
    <t>Чернявська Ірина Вікторівна</t>
  </si>
  <si>
    <t>вул.Грицевця, буд.28, кв.108</t>
  </si>
  <si>
    <t>Чернявська Неля Іванівна</t>
  </si>
  <si>
    <t>м.Кіровоград</t>
  </si>
  <si>
    <t>вул.Зінченко, буд.9, кв. 39</t>
  </si>
  <si>
    <t>Черняєва Анна Олександрівна</t>
  </si>
  <si>
    <t>вул.Коновалова, буд.75</t>
  </si>
  <si>
    <t>Швець Олег Віталійович</t>
  </si>
  <si>
    <t>б-р.Дружби Народів, буд.11, кв. 60</t>
  </si>
  <si>
    <t>вул.Південно-Кільцева, буд.6, кв.142</t>
  </si>
  <si>
    <t>Шульга Наталія Валеріївна</t>
  </si>
  <si>
    <t>вул.Пермська, буд.20, кв.118</t>
  </si>
  <si>
    <t>Юзвенко Тетяна Юріївна</t>
  </si>
  <si>
    <t>вул.Ентузіастів, буд.15, кв.102</t>
  </si>
  <si>
    <t>Янчак Ігор Всеволодович</t>
  </si>
  <si>
    <t>вул.Генерала Чупринки Т., буд.50, кв. 1</t>
  </si>
  <si>
    <t>Всеукраїнський благодійний фонд Барви</t>
  </si>
  <si>
    <t>вул. Михайлівська, будинок 6а</t>
  </si>
  <si>
    <t>вул. Ярославів вал, 10-Б</t>
  </si>
  <si>
    <t>ГРОМАДСЬКА ОРГАНІЗАЦІЯ ЛЬВІВСЬКЕ ЕНДОКРИНОЛОГІЧНЕ ТОВАРИСТВО</t>
  </si>
  <si>
    <t>вул. Острозького, 1</t>
  </si>
  <si>
    <t>Міжнародна Діабетична Асоціація України</t>
  </si>
  <si>
    <t>Бульвар Лесі Українки,21 а , офіс 86</t>
  </si>
  <si>
    <t xml:space="preserve">БО Благодійний фонд За безпечну медицину </t>
  </si>
  <si>
    <t xml:space="preserve">Вул.Володимирська 45,офіс 101 </t>
  </si>
  <si>
    <t xml:space="preserve">Комунальне некомерційне підприємство"Міська Клінічна Лікарня №2 імені Проф.О.О.Шалімова " Харківської Міської Ради </t>
  </si>
  <si>
    <t>пр-т Московський 197</t>
  </si>
  <si>
    <t>Комунальне некомерційне підприємство "Одеський ендокринологічний  диспансер "</t>
  </si>
  <si>
    <t>вул.Володимира Вінниченка,3</t>
  </si>
  <si>
    <t>Вінницька обласна асоціація ендокринологів</t>
  </si>
  <si>
    <t>вул.Мічуріна,32</t>
  </si>
  <si>
    <t>Всеукраїнська громадська організація "Асоціація дитячих ендокринологів України"</t>
  </si>
  <si>
    <t>вул.Ярославів вал,10-Б</t>
  </si>
  <si>
    <t>Громадська Організація "ДІА-ДІТИ"</t>
  </si>
  <si>
    <t>вул.Ілика 79</t>
  </si>
  <si>
    <t>Громадська організація інвалідів "Всеукраїнське товариство гемофілії"</t>
  </si>
  <si>
    <t>вул.Ризька,1</t>
  </si>
  <si>
    <t>Громадська організація "Українське громадське об'єднання сприяння хворим на цукровий діабет "УДФ"</t>
  </si>
  <si>
    <t>вул.Вишгородська ,69</t>
  </si>
  <si>
    <t>Комунальне некомерційне підприємство "Київський міський клінічний ендокринологічний центр "</t>
  </si>
  <si>
    <t>вул.Рейтарська ,22</t>
  </si>
  <si>
    <t>Комунальне некомерційне підприємство Сумської Обласної ради "СУМСЬКА ОБЛАСНА КЛІНІЧНА ЛІКАРНЯ"</t>
  </si>
  <si>
    <t>вул.Троїцька,48</t>
  </si>
  <si>
    <t>Комунальне некомерційне підприємство"Чернігівської обласної дитячої лікарні "Чернігівської обласної ради</t>
  </si>
  <si>
    <t>вул.Пирогова,16</t>
  </si>
  <si>
    <t>Комунальне некомерційне підприємство"Київська  обласна дитяча лікарня "Київської обласної ради</t>
  </si>
  <si>
    <t>Боярка</t>
  </si>
  <si>
    <t>вул.Хрещатик,83</t>
  </si>
  <si>
    <t>Благодійна організація "Благодійний Фонд"Віра в себе"</t>
  </si>
  <si>
    <t>вул.Льва Толстого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</si>
</sst>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UAH]"/>
  </numFmts>
  <fonts count="46" x14ac:knownFonts="1">
    <font>
      <sz val="11"/>
      <color theme="1"/>
      <name val="Calibri"/>
      <family val="2"/>
      <scheme val="minor"/>
    </font>
    <font>
      <sz val="3.5"/>
      <color rgb="FF000000"/>
      <name val="Verdana"/>
      <family val="2"/>
      <charset val="204"/>
    </font>
    <font>
      <i/>
      <sz val="3.5"/>
      <color rgb="FF000000"/>
      <name val="Verdana"/>
      <family val="2"/>
      <charset val="204"/>
    </font>
    <font>
      <sz val="3.5"/>
      <color rgb="FF000000"/>
      <name val="Calibri"/>
      <family val="2"/>
      <charset val="204"/>
    </font>
    <font>
      <b/>
      <sz val="4.5"/>
      <color theme="1"/>
      <name val="Calibri"/>
      <family val="2"/>
      <charset val="204"/>
    </font>
    <font>
      <sz val="4.5"/>
      <color theme="1"/>
      <name val="Times New Roman"/>
      <family val="1"/>
      <charset val="204"/>
    </font>
    <font>
      <sz val="5"/>
      <color theme="1"/>
      <name val="Calibri"/>
      <family val="2"/>
      <scheme val="minor"/>
    </font>
    <font>
      <sz val="5"/>
      <color theme="1"/>
      <name val="Calibri"/>
      <family val="2"/>
      <charset val="204"/>
      <scheme val="minor"/>
    </font>
    <font>
      <sz val="5"/>
      <color rgb="FF000000"/>
      <name val="Calibri"/>
      <family val="2"/>
      <charset val="204"/>
      <scheme val="minor"/>
    </font>
    <font>
      <i/>
      <sz val="5"/>
      <color rgb="FF000000"/>
      <name val="Calibri"/>
      <family val="2"/>
      <charset val="204"/>
      <scheme val="minor"/>
    </font>
    <font>
      <sz val="5"/>
      <name val="Calibri"/>
      <family val="2"/>
      <charset val="204"/>
      <scheme val="minor"/>
    </font>
    <font>
      <sz val="5"/>
      <color rgb="FF202124"/>
      <name val="Calibri"/>
      <family val="2"/>
      <charset val="204"/>
      <scheme val="minor"/>
    </font>
    <font>
      <sz val="8"/>
      <name val="Arial"/>
      <family val="2"/>
    </font>
    <font>
      <i/>
      <sz val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b/>
      <sz val="8"/>
      <name val="Verdana"/>
      <family val="2"/>
    </font>
    <font>
      <b/>
      <i/>
      <sz val="8"/>
      <color rgb="FF0070C0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70C0"/>
      <name val="Arial"/>
      <family val="2"/>
      <charset val="204"/>
    </font>
    <font>
      <sz val="8"/>
      <name val="Arial"/>
      <family val="2"/>
      <charset val="204"/>
    </font>
    <font>
      <sz val="8"/>
      <color rgb="FF0070C0"/>
      <name val="Arial"/>
      <family val="2"/>
    </font>
    <font>
      <i/>
      <sz val="10"/>
      <color rgb="FF0070C0"/>
      <name val="Arial"/>
      <family val="2"/>
      <charset val="204"/>
    </font>
    <font>
      <sz val="10"/>
      <color theme="1"/>
      <name val="Verdana"/>
      <family val="2"/>
      <charset val="204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4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i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B0F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rgb="FF0070C0"/>
      <name val="Arial Narrow"/>
      <family val="2"/>
      <charset val="204"/>
    </font>
    <font>
      <sz val="5"/>
      <name val="Calibri"/>
      <family val="2"/>
      <scheme val="minor"/>
    </font>
    <font>
      <i/>
      <sz val="3.5"/>
      <name val="Verdana"/>
      <family val="2"/>
      <charset val="204"/>
    </font>
    <font>
      <sz val="3.5"/>
      <name val="Verdana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rgb="FFDAEDF3"/>
        <bgColor indexed="64"/>
      </patternFill>
    </fill>
    <fill>
      <patternFill patternType="solid">
        <fgColor rgb="FFF1DCDB"/>
        <bgColor indexed="64"/>
      </patternFill>
    </fill>
    <fill>
      <patternFill patternType="solid">
        <fgColor rgb="FF528DD4"/>
        <bgColor indexed="64"/>
      </patternFill>
    </fill>
    <fill>
      <patternFill patternType="solid">
        <fgColor rgb="FFDBEDF3"/>
        <bgColor indexed="64"/>
      </patternFill>
    </fill>
    <fill>
      <patternFill patternType="solid">
        <fgColor rgb="FFDA95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</borders>
  <cellStyleXfs count="7">
    <xf numFmtId="0" fontId="0" fillId="0" borderId="0"/>
    <xf numFmtId="0" fontId="12" fillId="0" borderId="0"/>
    <xf numFmtId="0" fontId="23" fillId="0" borderId="0"/>
    <xf numFmtId="0" fontId="25" fillId="0" borderId="0"/>
    <xf numFmtId="0" fontId="29" fillId="0" borderId="0"/>
    <xf numFmtId="0" fontId="25" fillId="0" borderId="0"/>
    <xf numFmtId="43" fontId="25" fillId="0" borderId="0" applyFont="0" applyFill="0" applyBorder="0" applyAlignment="0" applyProtection="0"/>
  </cellStyleXfs>
  <cellXfs count="301">
    <xf numFmtId="0" fontId="0" fillId="0" borderId="0" xfId="0"/>
    <xf numFmtId="0" fontId="1" fillId="5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0" fillId="7" borderId="0" xfId="0" applyFill="1"/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8" borderId="0" xfId="0" applyFill="1"/>
    <xf numFmtId="0" fontId="2" fillId="8" borderId="15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8" borderId="15" xfId="0" applyNumberFormat="1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7" fillId="8" borderId="0" xfId="0" applyFont="1" applyFill="1"/>
    <xf numFmtId="0" fontId="7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8" fillId="8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8" borderId="0" xfId="0" applyFont="1" applyFill="1" applyAlignment="1">
      <alignment horizontal="center"/>
    </xf>
    <xf numFmtId="0" fontId="12" fillId="0" borderId="0" xfId="1"/>
    <xf numFmtId="4" fontId="13" fillId="0" borderId="0" xfId="1" applyNumberFormat="1" applyFont="1"/>
    <xf numFmtId="0" fontId="15" fillId="9" borderId="15" xfId="1" applyNumberFormat="1" applyFont="1" applyFill="1" applyBorder="1" applyAlignment="1">
      <alignment vertical="center" wrapText="1"/>
    </xf>
    <xf numFmtId="0" fontId="16" fillId="10" borderId="15" xfId="1" applyNumberFormat="1" applyFont="1" applyFill="1" applyBorder="1" applyAlignment="1">
      <alignment horizontal="left" vertical="center" wrapText="1"/>
    </xf>
    <xf numFmtId="0" fontId="16" fillId="11" borderId="15" xfId="1" applyNumberFormat="1" applyFont="1" applyFill="1" applyBorder="1" applyAlignment="1">
      <alignment horizontal="center" vertical="center" wrapText="1"/>
    </xf>
    <xf numFmtId="0" fontId="17" fillId="0" borderId="15" xfId="1" applyFont="1" applyBorder="1" applyAlignment="1">
      <alignment horizontal="center" vertical="center" wrapText="1"/>
    </xf>
    <xf numFmtId="0" fontId="18" fillId="0" borderId="17" xfId="1" applyFont="1" applyBorder="1"/>
    <xf numFmtId="0" fontId="18" fillId="0" borderId="17" xfId="1" applyFont="1" applyBorder="1" applyAlignment="1">
      <alignment horizontal="center"/>
    </xf>
    <xf numFmtId="0" fontId="18" fillId="0" borderId="18" xfId="1" applyFont="1" applyBorder="1" applyAlignment="1">
      <alignment horizontal="center"/>
    </xf>
    <xf numFmtId="0" fontId="18" fillId="0" borderId="19" xfId="1" applyFont="1" applyBorder="1" applyAlignment="1">
      <alignment horizontal="center"/>
    </xf>
    <xf numFmtId="0" fontId="12" fillId="12" borderId="15" xfId="1" applyNumberFormat="1" applyFont="1" applyFill="1" applyBorder="1" applyAlignment="1">
      <alignment horizontal="left" vertical="center" wrapText="1"/>
    </xf>
    <xf numFmtId="4" fontId="12" fillId="12" borderId="15" xfId="1" applyNumberFormat="1" applyFont="1" applyFill="1" applyBorder="1" applyAlignment="1">
      <alignment horizontal="right" vertical="center" wrapText="1"/>
    </xf>
    <xf numFmtId="0" fontId="19" fillId="0" borderId="15" xfId="1" applyFont="1" applyBorder="1"/>
    <xf numFmtId="0" fontId="12" fillId="0" borderId="17" xfId="1" applyBorder="1"/>
    <xf numFmtId="0" fontId="12" fillId="0" borderId="18" xfId="1" applyBorder="1"/>
    <xf numFmtId="0" fontId="12" fillId="0" borderId="19" xfId="1" applyBorder="1"/>
    <xf numFmtId="4" fontId="12" fillId="0" borderId="15" xfId="1" applyNumberFormat="1" applyFont="1" applyBorder="1" applyAlignment="1">
      <alignment horizontal="right" vertical="center" wrapText="1"/>
    </xf>
    <xf numFmtId="0" fontId="12" fillId="0" borderId="15" xfId="1" applyNumberFormat="1" applyFont="1" applyBorder="1" applyAlignment="1">
      <alignment horizontal="left" vertical="center" wrapText="1"/>
    </xf>
    <xf numFmtId="4" fontId="19" fillId="0" borderId="15" xfId="1" applyNumberFormat="1" applyFont="1" applyBorder="1"/>
    <xf numFmtId="0" fontId="12" fillId="0" borderId="20" xfId="1" applyBorder="1"/>
    <xf numFmtId="4" fontId="12" fillId="0" borderId="20" xfId="1" applyNumberFormat="1" applyBorder="1"/>
    <xf numFmtId="4" fontId="12" fillId="0" borderId="0" xfId="1" applyNumberFormat="1"/>
    <xf numFmtId="4" fontId="12" fillId="0" borderId="21" xfId="1" applyNumberFormat="1" applyBorder="1"/>
    <xf numFmtId="2" fontId="12" fillId="0" borderId="15" xfId="1" applyNumberFormat="1" applyFont="1" applyBorder="1" applyAlignment="1">
      <alignment horizontal="right" vertical="center" wrapText="1"/>
    </xf>
    <xf numFmtId="4" fontId="12" fillId="0" borderId="19" xfId="1" applyNumberFormat="1" applyBorder="1"/>
    <xf numFmtId="4" fontId="12" fillId="0" borderId="18" xfId="1" applyNumberFormat="1" applyBorder="1"/>
    <xf numFmtId="0" fontId="20" fillId="0" borderId="20" xfId="1" applyFont="1" applyBorder="1"/>
    <xf numFmtId="4" fontId="20" fillId="0" borderId="20" xfId="1" applyNumberFormat="1" applyFont="1" applyBorder="1"/>
    <xf numFmtId="4" fontId="20" fillId="0" borderId="0" xfId="1" applyNumberFormat="1" applyFont="1"/>
    <xf numFmtId="4" fontId="20" fillId="0" borderId="21" xfId="1" applyNumberFormat="1" applyFont="1" applyBorder="1"/>
    <xf numFmtId="4" fontId="12" fillId="13" borderId="15" xfId="1" applyNumberFormat="1" applyFont="1" applyFill="1" applyBorder="1" applyAlignment="1">
      <alignment horizontal="right" vertical="center" wrapText="1"/>
    </xf>
    <xf numFmtId="0" fontId="12" fillId="13" borderId="15" xfId="1" applyNumberFormat="1" applyFont="1" applyFill="1" applyBorder="1" applyAlignment="1">
      <alignment horizontal="left" vertical="center" wrapText="1"/>
    </xf>
    <xf numFmtId="0" fontId="19" fillId="13" borderId="15" xfId="1" applyFont="1" applyFill="1" applyBorder="1"/>
    <xf numFmtId="0" fontId="12" fillId="13" borderId="0" xfId="1" applyFill="1"/>
    <xf numFmtId="4" fontId="12" fillId="13" borderId="0" xfId="1" applyNumberFormat="1" applyFill="1"/>
    <xf numFmtId="4" fontId="12" fillId="14" borderId="15" xfId="1" applyNumberFormat="1" applyFont="1" applyFill="1" applyBorder="1" applyAlignment="1">
      <alignment horizontal="right" vertical="center" wrapText="1"/>
    </xf>
    <xf numFmtId="0" fontId="12" fillId="14" borderId="15" xfId="1" applyNumberFormat="1" applyFont="1" applyFill="1" applyBorder="1" applyAlignment="1">
      <alignment horizontal="left" vertical="center" wrapText="1"/>
    </xf>
    <xf numFmtId="0" fontId="19" fillId="14" borderId="15" xfId="1" applyFont="1" applyFill="1" applyBorder="1"/>
    <xf numFmtId="0" fontId="12" fillId="14" borderId="0" xfId="1" applyFill="1"/>
    <xf numFmtId="4" fontId="19" fillId="0" borderId="15" xfId="1" applyNumberFormat="1" applyFont="1" applyBorder="1" applyAlignment="1">
      <alignment horizontal="right" vertical="center" wrapText="1"/>
    </xf>
    <xf numFmtId="4" fontId="12" fillId="0" borderId="22" xfId="1" applyNumberFormat="1" applyFont="1" applyBorder="1" applyAlignment="1">
      <alignment horizontal="right" vertical="center" wrapText="1"/>
    </xf>
    <xf numFmtId="4" fontId="19" fillId="13" borderId="15" xfId="1" applyNumberFormat="1" applyFont="1" applyFill="1" applyBorder="1"/>
    <xf numFmtId="0" fontId="12" fillId="13" borderId="20" xfId="1" applyFill="1" applyBorder="1"/>
    <xf numFmtId="4" fontId="12" fillId="13" borderId="20" xfId="1" applyNumberFormat="1" applyFill="1" applyBorder="1"/>
    <xf numFmtId="0" fontId="21" fillId="0" borderId="15" xfId="1" applyNumberFormat="1" applyFont="1" applyBorder="1" applyAlignment="1">
      <alignment horizontal="left" vertical="center" wrapText="1"/>
    </xf>
    <xf numFmtId="4" fontId="14" fillId="9" borderId="15" xfId="1" applyNumberFormat="1" applyFont="1" applyFill="1" applyBorder="1" applyAlignment="1">
      <alignment horizontal="right" vertical="center" wrapText="1"/>
    </xf>
    <xf numFmtId="4" fontId="22" fillId="9" borderId="15" xfId="1" applyNumberFormat="1" applyFont="1" applyFill="1" applyBorder="1" applyAlignment="1">
      <alignment horizontal="right" vertical="center" wrapText="1"/>
    </xf>
    <xf numFmtId="4" fontId="18" fillId="0" borderId="0" xfId="1" applyNumberFormat="1" applyFont="1"/>
    <xf numFmtId="0" fontId="1" fillId="5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3" fillId="15" borderId="15" xfId="2" applyFill="1" applyBorder="1" applyAlignment="1">
      <alignment vertical="top" wrapText="1"/>
    </xf>
    <xf numFmtId="0" fontId="23" fillId="15" borderId="23" xfId="2" applyFill="1" applyBorder="1" applyAlignment="1">
      <alignment vertical="top" wrapText="1"/>
    </xf>
    <xf numFmtId="0" fontId="23" fillId="0" borderId="0" xfId="2"/>
    <xf numFmtId="0" fontId="23" fillId="8" borderId="15" xfId="2" applyFill="1" applyBorder="1" applyAlignment="1">
      <alignment vertical="top"/>
    </xf>
    <xf numFmtId="14" fontId="23" fillId="8" borderId="15" xfId="2" applyNumberFormat="1" applyFill="1" applyBorder="1" applyAlignment="1">
      <alignment horizontal="right" vertical="top"/>
    </xf>
    <xf numFmtId="1" fontId="23" fillId="8" borderId="15" xfId="2" applyNumberFormat="1" applyFill="1" applyBorder="1" applyAlignment="1">
      <alignment vertical="top"/>
    </xf>
    <xf numFmtId="4" fontId="23" fillId="8" borderId="15" xfId="2" applyNumberFormat="1" applyFill="1" applyBorder="1" applyAlignment="1">
      <alignment horizontal="right" vertical="top"/>
    </xf>
    <xf numFmtId="4" fontId="23" fillId="8" borderId="15" xfId="2" applyNumberFormat="1" applyFill="1" applyBorder="1" applyAlignment="1">
      <alignment vertical="top"/>
    </xf>
    <xf numFmtId="0" fontId="23" fillId="8" borderId="15" xfId="2" applyFill="1" applyBorder="1" applyAlignment="1">
      <alignment vertical="top" indent="2"/>
    </xf>
    <xf numFmtId="0" fontId="23" fillId="0" borderId="15" xfId="2" applyBorder="1" applyAlignment="1">
      <alignment vertical="top"/>
    </xf>
    <xf numFmtId="0" fontId="25" fillId="8" borderId="15" xfId="2" applyFont="1" applyFill="1" applyBorder="1" applyAlignment="1">
      <alignment vertical="top"/>
    </xf>
    <xf numFmtId="49" fontId="25" fillId="8" borderId="15" xfId="2" applyNumberFormat="1" applyFont="1" applyFill="1" applyBorder="1" applyAlignment="1">
      <alignment vertical="top"/>
    </xf>
    <xf numFmtId="0" fontId="23" fillId="8" borderId="23" xfId="2" applyFill="1" applyBorder="1" applyAlignment="1">
      <alignment vertical="top"/>
    </xf>
    <xf numFmtId="0" fontId="23" fillId="16" borderId="15" xfId="2" applyFill="1" applyBorder="1" applyAlignment="1">
      <alignment vertical="top"/>
    </xf>
    <xf numFmtId="14" fontId="23" fillId="0" borderId="15" xfId="2" applyNumberFormat="1" applyBorder="1" applyAlignment="1">
      <alignment horizontal="right" vertical="top"/>
    </xf>
    <xf numFmtId="4" fontId="23" fillId="0" borderId="15" xfId="2" applyNumberFormat="1" applyBorder="1" applyAlignment="1">
      <alignment horizontal="right" vertical="top"/>
    </xf>
    <xf numFmtId="0" fontId="23" fillId="8" borderId="0" xfId="2" applyFill="1" applyAlignment="1">
      <alignment vertical="top"/>
    </xf>
    <xf numFmtId="0" fontId="23" fillId="0" borderId="0" xfId="2" applyAlignment="1">
      <alignment vertical="top"/>
    </xf>
    <xf numFmtId="49" fontId="23" fillId="8" borderId="15" xfId="2" applyNumberFormat="1" applyFill="1" applyBorder="1" applyAlignment="1">
      <alignment vertical="top"/>
    </xf>
    <xf numFmtId="0" fontId="23" fillId="15" borderId="15" xfId="2" applyFill="1" applyBorder="1" applyAlignment="1">
      <alignment vertical="center"/>
    </xf>
    <xf numFmtId="0" fontId="23" fillId="15" borderId="15" xfId="2" applyFill="1" applyBorder="1" applyAlignment="1">
      <alignment vertical="center" wrapText="1"/>
    </xf>
    <xf numFmtId="0" fontId="23" fillId="17" borderId="15" xfId="2" applyFill="1" applyBorder="1" applyAlignment="1">
      <alignment horizontal="center" vertical="center"/>
    </xf>
    <xf numFmtId="0" fontId="23" fillId="18" borderId="15" xfId="2" applyFill="1" applyBorder="1" applyAlignment="1">
      <alignment vertical="center" wrapText="1"/>
    </xf>
    <xf numFmtId="0" fontId="23" fillId="18" borderId="15" xfId="2" applyFill="1" applyBorder="1" applyAlignment="1">
      <alignment horizontal="center" vertical="center"/>
    </xf>
    <xf numFmtId="14" fontId="23" fillId="0" borderId="0" xfId="2" applyNumberFormat="1" applyAlignment="1">
      <alignment horizontal="right" vertical="top"/>
    </xf>
    <xf numFmtId="0" fontId="23" fillId="0" borderId="15" xfId="2" applyBorder="1" applyAlignment="1">
      <alignment horizontal="right" vertical="top"/>
    </xf>
    <xf numFmtId="0" fontId="23" fillId="0" borderId="15" xfId="2" applyBorder="1"/>
    <xf numFmtId="49" fontId="23" fillId="8" borderId="15" xfId="2" applyNumberFormat="1" applyFill="1" applyBorder="1" applyAlignment="1">
      <alignment horizontal="right" vertical="top"/>
    </xf>
    <xf numFmtId="49" fontId="23" fillId="0" borderId="15" xfId="2" applyNumberFormat="1" applyBorder="1" applyAlignment="1">
      <alignment horizontal="right"/>
    </xf>
    <xf numFmtId="14" fontId="23" fillId="19" borderId="0" xfId="2" applyNumberFormat="1" applyFill="1" applyAlignment="1">
      <alignment horizontal="right" vertical="top"/>
    </xf>
    <xf numFmtId="0" fontId="23" fillId="0" borderId="24" xfId="2" applyBorder="1" applyAlignment="1">
      <alignment vertical="top"/>
    </xf>
    <xf numFmtId="0" fontId="23" fillId="0" borderId="24" xfId="2" applyBorder="1"/>
    <xf numFmtId="4" fontId="23" fillId="0" borderId="24" xfId="2" applyNumberFormat="1" applyBorder="1" applyAlignment="1">
      <alignment horizontal="right" vertical="top"/>
    </xf>
    <xf numFmtId="0" fontId="25" fillId="0" borderId="24" xfId="2" applyFont="1" applyBorder="1" applyAlignment="1">
      <alignment vertical="top"/>
    </xf>
    <xf numFmtId="0" fontId="23" fillId="0" borderId="24" xfId="2" applyBorder="1" applyAlignment="1">
      <alignment horizontal="right" vertical="top"/>
    </xf>
    <xf numFmtId="0" fontId="23" fillId="19" borderId="15" xfId="2" applyFill="1" applyBorder="1" applyAlignment="1">
      <alignment vertical="top"/>
    </xf>
    <xf numFmtId="0" fontId="23" fillId="15" borderId="15" xfId="2" applyFill="1" applyBorder="1" applyAlignment="1">
      <alignment vertical="top"/>
    </xf>
    <xf numFmtId="0" fontId="25" fillId="18" borderId="15" xfId="3" applyFill="1" applyBorder="1" applyAlignment="1">
      <alignment vertical="center" wrapText="1"/>
    </xf>
    <xf numFmtId="0" fontId="25" fillId="18" borderId="15" xfId="3" applyFill="1" applyBorder="1" applyAlignment="1">
      <alignment horizontal="center" vertical="center"/>
    </xf>
    <xf numFmtId="0" fontId="23" fillId="0" borderId="0" xfId="2" applyAlignment="1">
      <alignment vertical="top" wrapText="1"/>
    </xf>
    <xf numFmtId="4" fontId="23" fillId="14" borderId="0" xfId="2" applyNumberFormat="1" applyFill="1" applyAlignment="1">
      <alignment horizontal="right" vertical="top"/>
    </xf>
    <xf numFmtId="0" fontId="23" fillId="19" borderId="15" xfId="2" applyFill="1" applyBorder="1"/>
    <xf numFmtId="4" fontId="23" fillId="0" borderId="0" xfId="2" applyNumberFormat="1" applyAlignment="1">
      <alignment horizontal="right" vertical="top"/>
    </xf>
    <xf numFmtId="0" fontId="23" fillId="15" borderId="24" xfId="2" applyFill="1" applyBorder="1" applyAlignment="1">
      <alignment vertical="center"/>
    </xf>
    <xf numFmtId="0" fontId="23" fillId="15" borderId="24" xfId="2" applyFill="1" applyBorder="1" applyAlignment="1">
      <alignment vertical="center" wrapText="1"/>
    </xf>
    <xf numFmtId="0" fontId="23" fillId="17" borderId="24" xfId="2" applyFill="1" applyBorder="1" applyAlignment="1">
      <alignment horizontal="center" vertical="center"/>
    </xf>
    <xf numFmtId="0" fontId="23" fillId="18" borderId="24" xfId="2" applyFill="1" applyBorder="1" applyAlignment="1">
      <alignment vertical="center" wrapText="1"/>
    </xf>
    <xf numFmtId="0" fontId="23" fillId="18" borderId="24" xfId="2" applyFill="1" applyBorder="1" applyAlignment="1">
      <alignment horizontal="center" vertical="center" wrapText="1"/>
    </xf>
    <xf numFmtId="0" fontId="23" fillId="8" borderId="15" xfId="2" applyFill="1" applyBorder="1"/>
    <xf numFmtId="0" fontId="23" fillId="8" borderId="0" xfId="2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9" fillId="14" borderId="15" xfId="4" applyFill="1" applyBorder="1"/>
    <xf numFmtId="4" fontId="29" fillId="14" borderId="15" xfId="4" applyNumberFormat="1" applyFill="1" applyBorder="1"/>
    <xf numFmtId="0" fontId="29" fillId="0" borderId="0" xfId="4"/>
    <xf numFmtId="0" fontId="29" fillId="8" borderId="15" xfId="4" applyFill="1" applyBorder="1"/>
    <xf numFmtId="4" fontId="29" fillId="0" borderId="15" xfId="4" applyNumberFormat="1" applyBorder="1"/>
    <xf numFmtId="0" fontId="29" fillId="0" borderId="15" xfId="4" applyBorder="1"/>
    <xf numFmtId="0" fontId="29" fillId="0" borderId="15" xfId="4" applyFill="1" applyBorder="1"/>
    <xf numFmtId="0" fontId="29" fillId="8" borderId="15" xfId="4" applyFont="1" applyFill="1" applyBorder="1"/>
    <xf numFmtId="4" fontId="29" fillId="8" borderId="15" xfId="4" applyNumberFormat="1" applyFont="1" applyFill="1" applyBorder="1"/>
    <xf numFmtId="0" fontId="30" fillId="8" borderId="0" xfId="4" applyFont="1" applyFill="1"/>
    <xf numFmtId="4" fontId="29" fillId="8" borderId="15" xfId="4" applyNumberFormat="1" applyFill="1" applyBorder="1"/>
    <xf numFmtId="0" fontId="29" fillId="8" borderId="0" xfId="4" applyFill="1"/>
    <xf numFmtId="4" fontId="29" fillId="0" borderId="0" xfId="4" applyNumberFormat="1"/>
    <xf numFmtId="4" fontId="2" fillId="8" borderId="15" xfId="0" applyNumberFormat="1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0" borderId="0" xfId="0" applyFill="1" applyAlignment="1">
      <alignment horizontal="left"/>
    </xf>
    <xf numFmtId="4" fontId="0" fillId="0" borderId="0" xfId="0" applyNumberFormat="1"/>
    <xf numFmtId="0" fontId="0" fillId="0" borderId="0" xfId="0" applyFill="1" applyAlignment="1">
      <alignment horizontal="left"/>
    </xf>
    <xf numFmtId="0" fontId="31" fillId="0" borderId="0" xfId="0" applyFont="1"/>
    <xf numFmtId="0" fontId="0" fillId="16" borderId="0" xfId="0" applyFill="1" applyAlignment="1">
      <alignment horizontal="left"/>
    </xf>
    <xf numFmtId="0" fontId="23" fillId="21" borderId="0" xfId="2" applyFill="1"/>
    <xf numFmtId="0" fontId="23" fillId="21" borderId="15" xfId="2" applyFill="1" applyBorder="1" applyAlignment="1">
      <alignment vertical="top" wrapText="1"/>
    </xf>
    <xf numFmtId="0" fontId="23" fillId="21" borderId="23" xfId="2" applyFill="1" applyBorder="1" applyAlignment="1">
      <alignment vertical="top" wrapText="1"/>
    </xf>
    <xf numFmtId="0" fontId="23" fillId="21" borderId="15" xfId="2" applyFill="1" applyBorder="1" applyAlignment="1">
      <alignment vertical="top"/>
    </xf>
    <xf numFmtId="4" fontId="23" fillId="21" borderId="15" xfId="2" applyNumberFormat="1" applyFill="1" applyBorder="1" applyAlignment="1">
      <alignment horizontal="right" vertical="top"/>
    </xf>
    <xf numFmtId="0" fontId="23" fillId="21" borderId="23" xfId="2" applyFill="1" applyBorder="1" applyAlignment="1">
      <alignment vertical="top"/>
    </xf>
    <xf numFmtId="0" fontId="23" fillId="21" borderId="0" xfId="2" applyFill="1" applyAlignment="1">
      <alignment vertical="top"/>
    </xf>
    <xf numFmtId="0" fontId="23" fillId="21" borderId="15" xfId="2" applyFill="1" applyBorder="1" applyAlignment="1">
      <alignment horizontal="center" vertical="center"/>
    </xf>
    <xf numFmtId="0" fontId="23" fillId="21" borderId="15" xfId="2" applyFill="1" applyBorder="1" applyAlignment="1">
      <alignment vertical="center" wrapText="1"/>
    </xf>
    <xf numFmtId="0" fontId="23" fillId="21" borderId="15" xfId="2" applyFill="1" applyBorder="1"/>
    <xf numFmtId="0" fontId="23" fillId="21" borderId="24" xfId="2" applyFill="1" applyBorder="1" applyAlignment="1">
      <alignment vertical="top"/>
    </xf>
    <xf numFmtId="4" fontId="23" fillId="21" borderId="24" xfId="2" applyNumberFormat="1" applyFill="1" applyBorder="1" applyAlignment="1">
      <alignment horizontal="right" vertical="top"/>
    </xf>
    <xf numFmtId="0" fontId="23" fillId="19" borderId="24" xfId="2" applyFill="1" applyBorder="1" applyAlignment="1">
      <alignment vertical="top"/>
    </xf>
    <xf numFmtId="0" fontId="23" fillId="21" borderId="0" xfId="2" applyFill="1" applyAlignment="1">
      <alignment vertical="top" wrapText="1"/>
    </xf>
    <xf numFmtId="4" fontId="23" fillId="21" borderId="0" xfId="2" applyNumberFormat="1" applyFill="1" applyAlignment="1">
      <alignment horizontal="right" vertical="top"/>
    </xf>
    <xf numFmtId="0" fontId="23" fillId="8" borderId="0" xfId="2" applyFill="1" applyBorder="1" applyAlignment="1">
      <alignment vertical="top"/>
    </xf>
    <xf numFmtId="0" fontId="23" fillId="21" borderId="24" xfId="2" applyFill="1" applyBorder="1" applyAlignment="1">
      <alignment horizontal="center" vertical="center"/>
    </xf>
    <xf numFmtId="0" fontId="23" fillId="21" borderId="24" xfId="2" applyFill="1" applyBorder="1" applyAlignment="1">
      <alignment vertical="center" wrapText="1"/>
    </xf>
    <xf numFmtId="0" fontId="0" fillId="0" borderId="0" xfId="0" applyAlignment="1">
      <alignment horizontal="left" indent="1"/>
    </xf>
    <xf numFmtId="0" fontId="32" fillId="0" borderId="0" xfId="0" applyFont="1"/>
    <xf numFmtId="4" fontId="32" fillId="0" borderId="0" xfId="0" applyNumberFormat="1" applyFont="1"/>
    <xf numFmtId="0" fontId="0" fillId="13" borderId="0" xfId="0" applyFill="1" applyAlignment="1">
      <alignment horizontal="left"/>
    </xf>
    <xf numFmtId="4" fontId="1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8" fillId="8" borderId="15" xfId="0" applyFont="1" applyFill="1" applyBorder="1" applyAlignment="1">
      <alignment horizontal="center" vertical="center" wrapText="1"/>
    </xf>
    <xf numFmtId="0" fontId="33" fillId="13" borderId="0" xfId="0" applyFont="1" applyFill="1" applyAlignment="1">
      <alignment horizontal="center"/>
    </xf>
    <xf numFmtId="4" fontId="33" fillId="13" borderId="0" xfId="0" applyNumberFormat="1" applyFont="1" applyFill="1"/>
    <xf numFmtId="4" fontId="34" fillId="0" borderId="0" xfId="0" applyNumberFormat="1" applyFont="1"/>
    <xf numFmtId="0" fontId="34" fillId="0" borderId="0" xfId="0" applyFont="1"/>
    <xf numFmtId="0" fontId="0" fillId="15" borderId="15" xfId="0" applyFill="1" applyBorder="1" applyAlignment="1">
      <alignment vertical="top"/>
    </xf>
    <xf numFmtId="0" fontId="0" fillId="16" borderId="15" xfId="0" applyFill="1" applyBorder="1" applyAlignment="1">
      <alignment vertical="top"/>
    </xf>
    <xf numFmtId="0" fontId="0" fillId="15" borderId="15" xfId="0" applyFill="1" applyBorder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22" borderId="15" xfId="0" applyFill="1" applyBorder="1" applyAlignment="1">
      <alignment vertical="top"/>
    </xf>
    <xf numFmtId="14" fontId="0" fillId="22" borderId="15" xfId="0" applyNumberFormat="1" applyFill="1" applyBorder="1" applyAlignment="1">
      <alignment horizontal="right" vertical="top"/>
    </xf>
    <xf numFmtId="4" fontId="0" fillId="22" borderId="15" xfId="0" applyNumberFormat="1" applyFill="1" applyBorder="1" applyAlignment="1">
      <alignment horizontal="right" vertical="top"/>
    </xf>
    <xf numFmtId="0" fontId="35" fillId="0" borderId="0" xfId="0" applyFont="1"/>
    <xf numFmtId="0" fontId="35" fillId="8" borderId="15" xfId="0" applyNumberFormat="1" applyFont="1" applyFill="1" applyBorder="1" applyAlignment="1">
      <alignment horizontal="left" vertical="center" wrapText="1"/>
    </xf>
    <xf numFmtId="0" fontId="36" fillId="8" borderId="15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8" fillId="0" borderId="0" xfId="0" applyFont="1"/>
    <xf numFmtId="0" fontId="35" fillId="0" borderId="0" xfId="0" applyFont="1" applyAlignment="1">
      <alignment horizontal="center"/>
    </xf>
    <xf numFmtId="4" fontId="33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5" fillId="14" borderId="0" xfId="0" applyFont="1" applyFill="1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5" fillId="0" borderId="15" xfId="0" applyFont="1" applyBorder="1" applyAlignment="1">
      <alignment vertical="center"/>
    </xf>
    <xf numFmtId="0" fontId="35" fillId="0" borderId="15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8" fillId="0" borderId="15" xfId="0" applyFont="1" applyBorder="1" applyAlignment="1">
      <alignment horizontal="center" vertical="center"/>
    </xf>
    <xf numFmtId="0" fontId="35" fillId="0" borderId="15" xfId="0" applyFont="1" applyBorder="1"/>
    <xf numFmtId="0" fontId="35" fillId="0" borderId="15" xfId="0" applyFont="1" applyBorder="1" applyAlignment="1">
      <alignment horizontal="center"/>
    </xf>
    <xf numFmtId="0" fontId="35" fillId="0" borderId="15" xfId="0" applyFont="1" applyBorder="1" applyAlignment="1">
      <alignment horizontal="left"/>
    </xf>
    <xf numFmtId="4" fontId="35" fillId="0" borderId="15" xfId="0" applyNumberFormat="1" applyFont="1" applyBorder="1" applyAlignment="1">
      <alignment vertical="center"/>
    </xf>
    <xf numFmtId="4" fontId="35" fillId="0" borderId="15" xfId="0" applyNumberFormat="1" applyFont="1" applyBorder="1"/>
    <xf numFmtId="0" fontId="40" fillId="23" borderId="28" xfId="0" applyFont="1" applyFill="1" applyBorder="1" applyAlignment="1">
      <alignment vertical="top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vertical="top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5" fillId="14" borderId="15" xfId="0" applyFont="1" applyFill="1" applyBorder="1" applyAlignment="1">
      <alignment vertical="center"/>
    </xf>
    <xf numFmtId="0" fontId="35" fillId="14" borderId="15" xfId="0" applyFont="1" applyFill="1" applyBorder="1" applyAlignment="1">
      <alignment horizontal="center" vertical="center"/>
    </xf>
    <xf numFmtId="0" fontId="35" fillId="14" borderId="15" xfId="0" applyFont="1" applyFill="1" applyBorder="1" applyAlignment="1">
      <alignment horizontal="left" vertical="center"/>
    </xf>
    <xf numFmtId="4" fontId="35" fillId="0" borderId="29" xfId="0" applyNumberFormat="1" applyFont="1" applyBorder="1" applyAlignment="1">
      <alignment vertical="center"/>
    </xf>
    <xf numFmtId="4" fontId="35" fillId="0" borderId="30" xfId="0" applyNumberFormat="1" applyFont="1" applyBorder="1" applyAlignment="1">
      <alignment vertical="center"/>
    </xf>
    <xf numFmtId="4" fontId="35" fillId="0" borderId="0" xfId="0" applyNumberFormat="1" applyFont="1" applyBorder="1" applyAlignment="1">
      <alignment vertical="center"/>
    </xf>
    <xf numFmtId="4" fontId="35" fillId="0" borderId="31" xfId="0" applyNumberFormat="1" applyFont="1" applyBorder="1" applyAlignment="1">
      <alignment vertical="center"/>
    </xf>
    <xf numFmtId="0" fontId="35" fillId="0" borderId="15" xfId="0" applyFont="1" applyBorder="1" applyAlignment="1">
      <alignment vertical="center" wrapText="1"/>
    </xf>
    <xf numFmtId="0" fontId="35" fillId="0" borderId="32" xfId="0" applyFont="1" applyBorder="1"/>
    <xf numFmtId="4" fontId="35" fillId="0" borderId="32" xfId="0" applyNumberFormat="1" applyFont="1" applyBorder="1"/>
    <xf numFmtId="4" fontId="35" fillId="0" borderId="31" xfId="0" applyNumberFormat="1" applyFont="1" applyBorder="1"/>
    <xf numFmtId="0" fontId="35" fillId="8" borderId="15" xfId="0" applyFont="1" applyFill="1" applyBorder="1" applyAlignment="1">
      <alignment vertical="center"/>
    </xf>
    <xf numFmtId="0" fontId="41" fillId="0" borderId="0" xfId="0" applyFont="1"/>
    <xf numFmtId="4" fontId="35" fillId="0" borderId="0" xfId="0" applyNumberFormat="1" applyFont="1" applyAlignment="1">
      <alignment vertical="center"/>
    </xf>
    <xf numFmtId="4" fontId="42" fillId="0" borderId="0" xfId="0" applyNumberFormat="1" applyFont="1" applyAlignment="1">
      <alignment vertical="center"/>
    </xf>
    <xf numFmtId="0" fontId="43" fillId="8" borderId="15" xfId="0" applyNumberFormat="1" applyFont="1" applyFill="1" applyBorder="1" applyAlignment="1">
      <alignment horizontal="left" vertical="center" wrapText="1"/>
    </xf>
    <xf numFmtId="0" fontId="44" fillId="8" borderId="15" xfId="0" applyFont="1" applyFill="1" applyBorder="1" applyAlignment="1">
      <alignment horizontal="center" vertical="center" wrapText="1"/>
    </xf>
    <xf numFmtId="0" fontId="45" fillId="5" borderId="15" xfId="0" applyFont="1" applyFill="1" applyBorder="1" applyAlignment="1">
      <alignment horizontal="center" vertical="center" wrapText="1"/>
    </xf>
    <xf numFmtId="4" fontId="44" fillId="8" borderId="1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textRotation="90" wrapText="1"/>
    </xf>
    <xf numFmtId="0" fontId="1" fillId="4" borderId="3" xfId="0" applyFont="1" applyFill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textRotation="90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0" borderId="15" xfId="1" applyNumberFormat="1" applyFont="1" applyBorder="1" applyAlignment="1">
      <alignment horizontal="left" vertical="center" wrapText="1"/>
    </xf>
    <xf numFmtId="0" fontId="14" fillId="9" borderId="15" xfId="1" applyNumberFormat="1" applyFont="1" applyFill="1" applyBorder="1" applyAlignment="1">
      <alignment horizontal="left" vertical="center" wrapText="1"/>
    </xf>
    <xf numFmtId="0" fontId="12" fillId="13" borderId="15" xfId="1" applyNumberFormat="1" applyFont="1" applyFill="1" applyBorder="1" applyAlignment="1">
      <alignment horizontal="left" vertical="center" wrapText="1"/>
    </xf>
    <xf numFmtId="0" fontId="12" fillId="14" borderId="15" xfId="1" applyNumberFormat="1" applyFont="1" applyFill="1" applyBorder="1" applyAlignment="1">
      <alignment horizontal="left" vertical="center" wrapText="1"/>
    </xf>
    <xf numFmtId="0" fontId="15" fillId="9" borderId="15" xfId="1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7">
    <cellStyle name="Normal" xfId="0" builtinId="0"/>
    <cellStyle name="Normal 2 4" xfId="3" xr:uid="{00000000-0005-0000-0000-000000000000}"/>
    <cellStyle name="Обычный 2" xfId="1" xr:uid="{00000000-0005-0000-0000-000002000000}"/>
    <cellStyle name="Обычный 3" xfId="2" xr:uid="{00000000-0005-0000-0000-000003000000}"/>
    <cellStyle name="Обычный 4" xfId="4" xr:uid="{00000000-0005-0000-0000-000004000000}"/>
    <cellStyle name="Обычный 5" xfId="5" xr:uid="{00000000-0005-0000-0000-000005000000}"/>
    <cellStyle name="Финансовый 2" xfId="6" xr:uid="{00000000-0005-0000-0000-000006000000}"/>
  </cellStyles>
  <dxfs count="17">
    <dxf>
      <fill>
        <patternFill patternType="solid">
          <bgColor rgb="FFFFC000"/>
        </patternFill>
      </fill>
    </dxf>
    <dxf>
      <font>
        <color rgb="FF00B050"/>
      </font>
    </dxf>
    <dxf>
      <alignment horizontal="center" readingOrder="0"/>
    </dxf>
    <dxf>
      <alignment horizontal="right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5</xdr:row>
      <xdr:rowOff>0</xdr:rowOff>
    </xdr:from>
    <xdr:to>
      <xdr:col>26</xdr:col>
      <xdr:colOff>152400</xdr:colOff>
      <xdr:row>5</xdr:row>
      <xdr:rowOff>137160</xdr:rowOff>
    </xdr:to>
    <xdr:pic>
      <xdr:nvPicPr>
        <xdr:cNvPr id="2" name="Picture@5B\QCleared@" descr="@5B\QCleared@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1457325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152400</xdr:colOff>
      <xdr:row>6</xdr:row>
      <xdr:rowOff>137160</xdr:rowOff>
    </xdr:to>
    <xdr:pic>
      <xdr:nvPicPr>
        <xdr:cNvPr id="3" name="Picture@5B\QCleared@" descr="@5B\QCleared@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161925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152400</xdr:colOff>
      <xdr:row>7</xdr:row>
      <xdr:rowOff>137160</xdr:rowOff>
    </xdr:to>
    <xdr:pic>
      <xdr:nvPicPr>
        <xdr:cNvPr id="4" name="Picture@5B\QCleared@" descr="@5B\QCleared@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1781175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8</xdr:row>
      <xdr:rowOff>0</xdr:rowOff>
    </xdr:from>
    <xdr:to>
      <xdr:col>26</xdr:col>
      <xdr:colOff>152400</xdr:colOff>
      <xdr:row>8</xdr:row>
      <xdr:rowOff>137160</xdr:rowOff>
    </xdr:to>
    <xdr:pic>
      <xdr:nvPicPr>
        <xdr:cNvPr id="5" name="Picture@5B\QCleared@" descr="@5B\QCleared@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194310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152400</xdr:colOff>
      <xdr:row>9</xdr:row>
      <xdr:rowOff>137160</xdr:rowOff>
    </xdr:to>
    <xdr:pic>
      <xdr:nvPicPr>
        <xdr:cNvPr id="6" name="Picture@5B\QCleared@" descr="@5B\QCleared@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2105025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152400</xdr:colOff>
      <xdr:row>10</xdr:row>
      <xdr:rowOff>137160</xdr:rowOff>
    </xdr:to>
    <xdr:pic>
      <xdr:nvPicPr>
        <xdr:cNvPr id="7" name="Picture@5B\QCleared@" descr="@5B\QCleared@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226695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11</xdr:row>
      <xdr:rowOff>0</xdr:rowOff>
    </xdr:from>
    <xdr:to>
      <xdr:col>26</xdr:col>
      <xdr:colOff>152400</xdr:colOff>
      <xdr:row>11</xdr:row>
      <xdr:rowOff>137160</xdr:rowOff>
    </xdr:to>
    <xdr:pic>
      <xdr:nvPicPr>
        <xdr:cNvPr id="8" name="Picture@5B\QCleared@" descr="@5B\QCleared@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2428875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152400</xdr:colOff>
      <xdr:row>12</xdr:row>
      <xdr:rowOff>137160</xdr:rowOff>
    </xdr:to>
    <xdr:pic>
      <xdr:nvPicPr>
        <xdr:cNvPr id="9" name="Picture@5B\QCleared@" descr="@5B\QCleared@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259080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13</xdr:row>
      <xdr:rowOff>0</xdr:rowOff>
    </xdr:from>
    <xdr:to>
      <xdr:col>26</xdr:col>
      <xdr:colOff>152400</xdr:colOff>
      <xdr:row>13</xdr:row>
      <xdr:rowOff>137160</xdr:rowOff>
    </xdr:to>
    <xdr:pic>
      <xdr:nvPicPr>
        <xdr:cNvPr id="10" name="Picture@5B\QCleared@" descr="@5B\QCleared@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2752725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152400</xdr:colOff>
      <xdr:row>14</xdr:row>
      <xdr:rowOff>137160</xdr:rowOff>
    </xdr:to>
    <xdr:pic>
      <xdr:nvPicPr>
        <xdr:cNvPr id="11" name="Picture@5B\QCleared@" descr="@5B\QCleared@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291465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152400</xdr:colOff>
      <xdr:row>15</xdr:row>
      <xdr:rowOff>137160</xdr:rowOff>
    </xdr:to>
    <xdr:pic>
      <xdr:nvPicPr>
        <xdr:cNvPr id="12" name="Picture@5B\QCleared@" descr="@5B\QCleared@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3076575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152400</xdr:colOff>
      <xdr:row>16</xdr:row>
      <xdr:rowOff>137160</xdr:rowOff>
    </xdr:to>
    <xdr:pic>
      <xdr:nvPicPr>
        <xdr:cNvPr id="13" name="Picture@5B\QCleared@" descr="@5B\QCleared@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323850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152400</xdr:colOff>
      <xdr:row>17</xdr:row>
      <xdr:rowOff>137160</xdr:rowOff>
    </xdr:to>
    <xdr:pic>
      <xdr:nvPicPr>
        <xdr:cNvPr id="14" name="Picture@5B\QCleared@" descr="@5B\QCleared@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3400425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18</xdr:row>
      <xdr:rowOff>0</xdr:rowOff>
    </xdr:from>
    <xdr:to>
      <xdr:col>26</xdr:col>
      <xdr:colOff>152400</xdr:colOff>
      <xdr:row>18</xdr:row>
      <xdr:rowOff>137160</xdr:rowOff>
    </xdr:to>
    <xdr:pic>
      <xdr:nvPicPr>
        <xdr:cNvPr id="15" name="Picture@5B\QCleared@" descr="@5B\QCleared@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356235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152400</xdr:colOff>
      <xdr:row>19</xdr:row>
      <xdr:rowOff>137160</xdr:rowOff>
    </xdr:to>
    <xdr:pic>
      <xdr:nvPicPr>
        <xdr:cNvPr id="16" name="Picture@5B\QCleared@" descr="@5B\QCleared@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3724275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152400</xdr:colOff>
      <xdr:row>20</xdr:row>
      <xdr:rowOff>137160</xdr:rowOff>
    </xdr:to>
    <xdr:pic>
      <xdr:nvPicPr>
        <xdr:cNvPr id="17" name="Picture@5B\QCleared@" descr="@5B\QCleared@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388620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152400</xdr:colOff>
      <xdr:row>21</xdr:row>
      <xdr:rowOff>137160</xdr:rowOff>
    </xdr:to>
    <xdr:pic>
      <xdr:nvPicPr>
        <xdr:cNvPr id="18" name="Picture@5B\QCleared@" descr="@5B\QCleared@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4048125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22</xdr:row>
      <xdr:rowOff>0</xdr:rowOff>
    </xdr:from>
    <xdr:to>
      <xdr:col>26</xdr:col>
      <xdr:colOff>152400</xdr:colOff>
      <xdr:row>22</xdr:row>
      <xdr:rowOff>137160</xdr:rowOff>
    </xdr:to>
    <xdr:pic>
      <xdr:nvPicPr>
        <xdr:cNvPr id="19" name="Picture@5B\QCleared@" descr="@5B\QCleared@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421005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152400</xdr:colOff>
      <xdr:row>23</xdr:row>
      <xdr:rowOff>137160</xdr:rowOff>
    </xdr:to>
    <xdr:pic>
      <xdr:nvPicPr>
        <xdr:cNvPr id="20" name="Picture@5B\QCleared@" descr="@5B\QCleared@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4371975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152400</xdr:colOff>
      <xdr:row>24</xdr:row>
      <xdr:rowOff>137160</xdr:rowOff>
    </xdr:to>
    <xdr:pic>
      <xdr:nvPicPr>
        <xdr:cNvPr id="21" name="Picture@5B\QCleared@" descr="@5B\QCleared@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453390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152400</xdr:colOff>
      <xdr:row>25</xdr:row>
      <xdr:rowOff>137160</xdr:rowOff>
    </xdr:to>
    <xdr:pic>
      <xdr:nvPicPr>
        <xdr:cNvPr id="22" name="Picture@5B\QCleared@" descr="@5B\QCleared@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4695825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0</xdr:rowOff>
    </xdr:from>
    <xdr:to>
      <xdr:col>22</xdr:col>
      <xdr:colOff>152400</xdr:colOff>
      <xdr:row>5</xdr:row>
      <xdr:rowOff>137160</xdr:rowOff>
    </xdr:to>
    <xdr:pic>
      <xdr:nvPicPr>
        <xdr:cNvPr id="2" name="Picture@5B\QCleared@" descr="@5B\QCleared@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128016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152400</xdr:colOff>
      <xdr:row>6</xdr:row>
      <xdr:rowOff>137160</xdr:rowOff>
    </xdr:to>
    <xdr:pic>
      <xdr:nvPicPr>
        <xdr:cNvPr id="3" name="Picture@5B\QCleared@" descr="@5B\QCleared@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144780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7</xdr:row>
      <xdr:rowOff>0</xdr:rowOff>
    </xdr:from>
    <xdr:to>
      <xdr:col>22</xdr:col>
      <xdr:colOff>152400</xdr:colOff>
      <xdr:row>7</xdr:row>
      <xdr:rowOff>137160</xdr:rowOff>
    </xdr:to>
    <xdr:pic>
      <xdr:nvPicPr>
        <xdr:cNvPr id="4" name="Picture@5B\QCleared@" descr="@5B\QCleared@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161544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8</xdr:row>
      <xdr:rowOff>0</xdr:rowOff>
    </xdr:from>
    <xdr:to>
      <xdr:col>22</xdr:col>
      <xdr:colOff>152400</xdr:colOff>
      <xdr:row>8</xdr:row>
      <xdr:rowOff>137160</xdr:rowOff>
    </xdr:to>
    <xdr:pic>
      <xdr:nvPicPr>
        <xdr:cNvPr id="5" name="Picture@5B\QCleared@" descr="@5B\QCleared@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178308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152400</xdr:colOff>
      <xdr:row>9</xdr:row>
      <xdr:rowOff>137160</xdr:rowOff>
    </xdr:to>
    <xdr:pic>
      <xdr:nvPicPr>
        <xdr:cNvPr id="6" name="Picture@5B\QCleared@" descr="@5B\QCleared@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195072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152400</xdr:colOff>
      <xdr:row>10</xdr:row>
      <xdr:rowOff>137160</xdr:rowOff>
    </xdr:to>
    <xdr:pic>
      <xdr:nvPicPr>
        <xdr:cNvPr id="7" name="Picture@5B\QCleared@" descr="@5B\QCleared@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211836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152400</xdr:colOff>
      <xdr:row>11</xdr:row>
      <xdr:rowOff>137160</xdr:rowOff>
    </xdr:to>
    <xdr:pic>
      <xdr:nvPicPr>
        <xdr:cNvPr id="8" name="Picture@5B\QCleared@" descr="@5B\QCleared@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228600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152400</xdr:colOff>
      <xdr:row>12</xdr:row>
      <xdr:rowOff>137160</xdr:rowOff>
    </xdr:to>
    <xdr:pic>
      <xdr:nvPicPr>
        <xdr:cNvPr id="9" name="Picture@5B\QCleared@" descr="@5B\QCleared@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245364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13</xdr:row>
      <xdr:rowOff>0</xdr:rowOff>
    </xdr:from>
    <xdr:to>
      <xdr:col>22</xdr:col>
      <xdr:colOff>152400</xdr:colOff>
      <xdr:row>13</xdr:row>
      <xdr:rowOff>137160</xdr:rowOff>
    </xdr:to>
    <xdr:pic>
      <xdr:nvPicPr>
        <xdr:cNvPr id="10" name="Picture@5B\QCleared@" descr="@5B\QCleared@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262128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14</xdr:row>
      <xdr:rowOff>0</xdr:rowOff>
    </xdr:from>
    <xdr:to>
      <xdr:col>22</xdr:col>
      <xdr:colOff>152400</xdr:colOff>
      <xdr:row>14</xdr:row>
      <xdr:rowOff>137160</xdr:rowOff>
    </xdr:to>
    <xdr:pic>
      <xdr:nvPicPr>
        <xdr:cNvPr id="11" name="Picture@5B\QCleared@" descr="@5B\QCleared@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278892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15</xdr:row>
      <xdr:rowOff>0</xdr:rowOff>
    </xdr:from>
    <xdr:to>
      <xdr:col>22</xdr:col>
      <xdr:colOff>152400</xdr:colOff>
      <xdr:row>15</xdr:row>
      <xdr:rowOff>137160</xdr:rowOff>
    </xdr:to>
    <xdr:pic>
      <xdr:nvPicPr>
        <xdr:cNvPr id="12" name="Picture@5B\QCleared@" descr="@5B\QCleared@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295656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152400</xdr:colOff>
      <xdr:row>16</xdr:row>
      <xdr:rowOff>137160</xdr:rowOff>
    </xdr:to>
    <xdr:pic>
      <xdr:nvPicPr>
        <xdr:cNvPr id="13" name="Picture@5B\QCleared@" descr="@5B\QCleared@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312420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17</xdr:row>
      <xdr:rowOff>0</xdr:rowOff>
    </xdr:from>
    <xdr:to>
      <xdr:col>22</xdr:col>
      <xdr:colOff>152400</xdr:colOff>
      <xdr:row>17</xdr:row>
      <xdr:rowOff>137160</xdr:rowOff>
    </xdr:to>
    <xdr:pic>
      <xdr:nvPicPr>
        <xdr:cNvPr id="14" name="Picture@5B\QCleared@" descr="@5B\QCleared@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329184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18</xdr:row>
      <xdr:rowOff>0</xdr:rowOff>
    </xdr:from>
    <xdr:to>
      <xdr:col>22</xdr:col>
      <xdr:colOff>152400</xdr:colOff>
      <xdr:row>18</xdr:row>
      <xdr:rowOff>137160</xdr:rowOff>
    </xdr:to>
    <xdr:pic>
      <xdr:nvPicPr>
        <xdr:cNvPr id="15" name="Picture@5B\QCleared@" descr="@5B\QCleared@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345948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19</xdr:row>
      <xdr:rowOff>0</xdr:rowOff>
    </xdr:from>
    <xdr:to>
      <xdr:col>22</xdr:col>
      <xdr:colOff>152400</xdr:colOff>
      <xdr:row>19</xdr:row>
      <xdr:rowOff>137160</xdr:rowOff>
    </xdr:to>
    <xdr:pic>
      <xdr:nvPicPr>
        <xdr:cNvPr id="16" name="Picture@5B\QCleared@" descr="@5B\QCleared@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362712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20</xdr:row>
      <xdr:rowOff>0</xdr:rowOff>
    </xdr:from>
    <xdr:to>
      <xdr:col>22</xdr:col>
      <xdr:colOff>152400</xdr:colOff>
      <xdr:row>20</xdr:row>
      <xdr:rowOff>137160</xdr:rowOff>
    </xdr:to>
    <xdr:pic>
      <xdr:nvPicPr>
        <xdr:cNvPr id="17" name="Picture@5B\QCleared@" descr="@5B\QCleared@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379476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21</xdr:row>
      <xdr:rowOff>0</xdr:rowOff>
    </xdr:from>
    <xdr:to>
      <xdr:col>22</xdr:col>
      <xdr:colOff>152400</xdr:colOff>
      <xdr:row>21</xdr:row>
      <xdr:rowOff>137160</xdr:rowOff>
    </xdr:to>
    <xdr:pic>
      <xdr:nvPicPr>
        <xdr:cNvPr id="18" name="Picture@5B\QCleared@" descr="@5B\QCleared@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396240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22</xdr:row>
      <xdr:rowOff>0</xdr:rowOff>
    </xdr:from>
    <xdr:to>
      <xdr:col>22</xdr:col>
      <xdr:colOff>152400</xdr:colOff>
      <xdr:row>22</xdr:row>
      <xdr:rowOff>137160</xdr:rowOff>
    </xdr:to>
    <xdr:pic>
      <xdr:nvPicPr>
        <xdr:cNvPr id="19" name="Picture@5B\QCleared@" descr="@5B\QCleared@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413004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152400</xdr:colOff>
      <xdr:row>23</xdr:row>
      <xdr:rowOff>137160</xdr:rowOff>
    </xdr:to>
    <xdr:pic>
      <xdr:nvPicPr>
        <xdr:cNvPr id="20" name="Picture@5B\QCleared@" descr="@5B\QCleared@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429768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24</xdr:row>
      <xdr:rowOff>0</xdr:rowOff>
    </xdr:from>
    <xdr:to>
      <xdr:col>22</xdr:col>
      <xdr:colOff>152400</xdr:colOff>
      <xdr:row>24</xdr:row>
      <xdr:rowOff>137160</xdr:rowOff>
    </xdr:to>
    <xdr:pic>
      <xdr:nvPicPr>
        <xdr:cNvPr id="21" name="Picture@5B\QCleared@" descr="@5B\QCleared@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446532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25</xdr:row>
      <xdr:rowOff>0</xdr:rowOff>
    </xdr:from>
    <xdr:to>
      <xdr:col>22</xdr:col>
      <xdr:colOff>152400</xdr:colOff>
      <xdr:row>25</xdr:row>
      <xdr:rowOff>137160</xdr:rowOff>
    </xdr:to>
    <xdr:pic>
      <xdr:nvPicPr>
        <xdr:cNvPr id="22" name="Picture@5B\QCleared@" descr="@5B\QCleared@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20" y="4632960"/>
          <a:ext cx="152400" cy="137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9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9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9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9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9_.xlsx" TargetMode="External"/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3999.642683333332" createdVersion="6" refreshedVersion="6" minRefreshableVersion="3" recordCount="27" xr:uid="{00000000-000A-0000-FFFF-FFFF05000000}">
  <cacheSource type="worksheet">
    <worksheetSource ref="M5:AG32" sheet="юр ос" r:id="rId2"/>
  </cacheSource>
  <cacheFields count="21">
    <cacheField name="Amount in doc. curr. _x000a_incl VAT" numFmtId="4">
      <sharedItems containsSemiMixedTypes="0" containsString="0" containsNumber="1" minValue="-232964.34" maxValue="-3589.54"/>
    </cacheField>
    <cacheField name="Amount in doc. curr. _x000a_excl VAT" numFmtId="4">
      <sharedItems containsSemiMixedTypes="0" containsString="0" containsNumber="1" minValue="-194136.95" maxValue="-3589.54"/>
    </cacheField>
    <cacheField name="VAT " numFmtId="0">
      <sharedItems containsString="0" containsBlank="1" containsNumber="1" minValue="-38827.39" maxValue="-9559.1983333333337"/>
    </cacheField>
    <cacheField name="Document currency" numFmtId="0">
      <sharedItems containsBlank="1"/>
    </cacheField>
    <cacheField name="Amount in local currency" numFmtId="0">
      <sharedItems containsBlank="1" containsMixedTypes="1" containsNumber="1" minValue="-232964.34" maxValue="-19873.87"/>
    </cacheField>
    <cacheField name="Local Currency" numFmtId="0">
      <sharedItems/>
    </cacheField>
    <cacheField name="Tax code" numFmtId="0">
      <sharedItems/>
    </cacheField>
    <cacheField name="Clearing Document" numFmtId="0">
      <sharedItems containsBlank="1"/>
    </cacheField>
    <cacheField name="Clearing date" numFmtId="0">
      <sharedItems containsNonDate="0" containsDate="1" containsString="0" containsBlank="1" minDate="2019-03-04T00:00:00" maxDate="2019-07-02T00:00:00"/>
    </cacheField>
    <cacheField name="Assignment" numFmtId="0">
      <sharedItems containsBlank="1"/>
    </cacheField>
    <cacheField name="Cleared/open items symbol" numFmtId="0">
      <sharedItems containsBlank="1"/>
    </cacheField>
    <cacheField name="Проверка (1)" numFmtId="0">
      <sharedItems containsNonDate="0" containsString="0" containsBlank="1"/>
    </cacheField>
    <cacheField name="Проверка (2)" numFmtId="0">
      <sharedItems containsNonDate="0" containsString="0" containsBlank="1"/>
    </cacheField>
    <cacheField name="Text" numFmtId="0">
      <sharedItems/>
    </cacheField>
    <cacheField name="Документ ок/не ок" numFmtId="0">
      <sharedItems containsBlank="1"/>
    </cacheField>
    <cacheField name="Комментарий КПМГ" numFmtId="0">
      <sharedItems containsBlank="1"/>
    </cacheField>
    <cacheField name="Код ЄДРПОУ" numFmtId="0">
      <sharedItems/>
    </cacheField>
    <cacheField name="Неприбуткова організація" numFmtId="0">
      <sharedItems/>
    </cacheField>
    <cacheField name="Ознака бюджетної установи" numFmtId="0">
      <sharedItems containsBlank="1"/>
    </cacheField>
    <cacheField name="стаття ПКУ" numFmtId="0">
      <sharedItems/>
    </cacheField>
    <cacheField name="Повна назва" numFmtId="0">
      <sharedItems count="16">
        <s v="КОМУНАЛЬНЕ НЕКОМЕРЦІЙНЕ ПІДПРИЄМСТВО ЛЬВІВСЬКОЇ ОБЛАСНОЇ РАДИ &quot;ЛЬВІВСЬКИЙ ОБЛАСНИЙ ДЕРЖАВНИЙ КЛІНІЧНИЙ ЛІКУВАЛЬНО-ДІАГНОСТИЧНИЙ ЕНДОКРИНОЛОГІЧНИЙ ЦЕНТР&quot;"/>
        <s v="ДЕРЖАВНА УСТАНОВА &quot;ІНСТИТУТ ЕНДОКРИНОЛОГІЇ ТА ОБМІНУ РЕЧОВИН ІМ. В. П. КОМІСАРЕНКА НАЦІОНАЛЬНОЇ АКАДЕМІЇ МЕДИЧНИХ НАУК УКРАЇНИ&quot;"/>
        <s v="ВІННИЦЬКИЙ НАЦІОНАЛЬНИЙ МЕДИЧНИЙ УНІВЕРСИТЕТ ІМ. М.І.ПИРОГОВА"/>
        <s v="ВІННИЦЬКИЙ ОБЛАСНИЙ КЛІНІЧНИЙ ВИСОКОСПЕЦІАЛІЗОВАНИЙ ЕНДОКРИНОЛОГІЧНИЙ ЦЕНТР"/>
        <s v="КОМУНАЛЬНА УСТАНОВА &quot;ОБЛАСНА КЛІНІЧНА ЛІКАРНЯ ІМ.О.Ф.ГЕРБАЧЕВСЬКОГО&quot; ЖИТОМИРСЬКОЇ ОБЛАСНОЇ РАДИ"/>
        <s v="ТЕРНОПІЛЬСЬКИЙ НАЦІОНАЛЬНИЙ МЕДИЧНИЙ УНІВЕРСИТЕТ ІМЕНІ І.Я.ГОРБАЧЕВСЬКОГО МІНІСТЕРСТВА ОХОРОНИ ЗДОРОВ'Я УКРАЇНИ"/>
        <s v="КОМУНАЛЬНЕ НЕКОМЕРЦІЙНЕ ПІДПРИЄМСТВО &quot;ТЕРНОПІЛЬСЬКА УНІВЕРСИТЕТСЬКА ЛІКАРНЯ&quot; ТЕРНОПІЛЬСЬКОЇ ОБЛАСНОЇ РАДИ"/>
        <s v="ДЕРЖАВНА УСТАНОВА &quot;НАЦІОНАЛЬНИЙ ІНСТИТУТ ТЕРАПІЇ ІМЕНІ Л.Т. МАЛОЇ НАЦІОНАЛЬНОЇ АКАДЕМІЇ МЕДИЧНИХ НАУК УКРАЇНИ&quot;"/>
        <s v="КИЇВСЬКА КЛІНІЧНА ЛІКАРНЯ"/>
        <s v="ЛЬВІВСЬКИЙ НАЦІОНАЛЬНИЙ МЕДИЧНИЙ УНІВЕРСИТЕТ ІМЕНІ ДАНИЛА ГАЛИЦЬКОГО"/>
        <s v="КОМУНАЛЬНЕ НЕКОМЕРЦІЙНЕ ПІДПРИЄМСТВО &quot;МІСЬКА КЛІНІЧНА ЛІКАРНЯ № 2 ІМЕНІ ПРОФ. О.О. ШАЛІМОВА&quot; ХАРКІВСЬКОЇ МІСЬКОЇ РАДИ"/>
        <s v="ДЕРЖАВНИЙ ЗАКЛАД &quot;ДНІПРОПЕТРОВСЬКА МЕДИЧНА АКАДЕМІЯ МІНІСТЕРСТВА ОХОРОНИ ЗДОРОВ’Я УКРАЇНИ&quot;"/>
        <s v="ТОВАРИСТВО З ОБМЕЖЕНОЮ ВIДПОВIДАЛЬНIСТЮ &quot;МІЖНАРОДНИЙ ІНСТИТУТ КЛІНІЧНИХ ДОСЛІДЖЕНЬ&quot;"/>
        <s v="КИЇВСЬКА МІСЬКА КЛІНІЧНА ЛІКАРНЯ №1"/>
        <s v="ТОВАРИСТВО З ОБМЕЖЕНОЮ ВIДПОВIДАЛЬНIСТЮ &quot;МЕДИЧНИЙ ЦЕНТР &quot;ВЕРУМ&quot;"/>
        <s v="Громадська асоціація &quot;Українська асоціація клінічних досліджень&quot;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3999.64939583333" createdVersion="6" refreshedVersion="6" minRefreshableVersion="3" recordCount="24" xr:uid="{00000000-000A-0000-FFFF-FFFF06000000}">
  <cacheSource type="worksheet">
    <worksheetSource ref="M39:V63" sheet="юр ос" r:id="rId2"/>
  </cacheSource>
  <cacheFields count="10">
    <cacheField name="Amount in local currency, без ПДВ" numFmtId="4">
      <sharedItems containsSemiMixedTypes="0" containsString="0" containsNumber="1" containsInteger="1" minValue="-280000" maxValue="-5000"/>
    </cacheField>
    <cacheField name="Local Currency" numFmtId="0">
      <sharedItems/>
    </cacheField>
    <cacheField name="Tax code" numFmtId="0">
      <sharedItems/>
    </cacheField>
    <cacheField name="Text" numFmtId="0">
      <sharedItems/>
    </cacheField>
    <cacheField name="Наявність документу" numFmtId="0">
      <sharedItems/>
    </cacheField>
    <cacheField name="Код ЄДРПОУ" numFmtId="0">
      <sharedItems containsMixedTypes="1" containsNumber="1" containsInteger="1" minValue="21508292" maxValue="42631131"/>
    </cacheField>
    <cacheField name="Неприбуткова організація" numFmtId="0">
      <sharedItems/>
    </cacheField>
    <cacheField name="Ознака бюджетної установи" numFmtId="0">
      <sharedItems containsBlank="1"/>
    </cacheField>
    <cacheField name="стаття ПКУ" numFmtId="0">
      <sharedItems/>
    </cacheField>
    <cacheField name="Повна назва" numFmtId="0">
      <sharedItems count="16">
        <s v="ВСЕУКРАЇНСЬКА ГРОМАДСЬКА ОРГАНІЗАЦІЯ &quot;АСОЦІАЦІЯ ДИТЯЧИХ ЕНДОКРИНОЛОГІВ УКРАЇНИ&quot;"/>
        <s v="БЛАГОДIЙНА ОРГАНIЗАЦIЯ КИЇВСЬКИЙ БЛАГОДІЙНИЙ ФОНД &quot;ДІАБЕТИК&quot;"/>
        <s v="МІЖНАРОДНА ДІАБЕТИЧНА АСОЦІАЦІЯ УКРАЇНИ"/>
        <s v="ДНІПРОПЕТРОВСЬКЕ РЕГІОНАЛЬНЕ ТОВАРИСТВО СПРИЯННЯ ХВОРИМ НА ЦУКРОВИЙ ДІАБЕТ ТА ІНВАЛІДАМ З СУПУТНІМИ ЗАХВОРЮВАННЯМИ"/>
        <s v="БЛАГОДIЙНА ОРГАНIЗАЦIЯ &quot;БЛАГОДІЙНИЙ ФОНД &quot;ДІТИ З ГЕМОФІЛІЄЮ&quot;"/>
        <s v="ГРОМАДСЬКА ОРГАНІЗАЦІЯ &quot;ВІННИЦЬКА ОБЛАСНА АСОЦІАЦІЯ ЕНДОКРИНОЛОГІВ&quot;"/>
        <s v="БЛАГОДІЙНИЙ ФОНД &quot;САРОКА&quot;"/>
        <s v="ГРОМАДСЬКА СПІЛКА &quot;УКРАЇНСЬКА АСОЦІАЦІЯ ФУНКЦІОНАЛЬНОГО ХАРЧУВАННЯ&quot;"/>
        <s v="ГРОМАДСЬКА ОРГАНIЗАЦIЯ &quot;ВСЕУКРАЇНСЬКЕ ЛІКАРСЬКЕ ТОВАРИСТВО&quot;"/>
        <s v="ГРОМАДСЬКА ОРГАНIЗАЦIЯ &quot;ДІА - ДІТИ&quot;"/>
        <s v="ДЕРЖАВНА УСТАНОВА &quot;ІНСТИТУТ ОХОРОНИ ЗДОРОВ'Я ДІТЕЙ ТА ПІДЛІТКІВ НАЦІОНАЛЬНОЇ АКАДЕМІЇ МЕДИЧНИХ НАУК УКРАЇНИ&quot;"/>
        <s v="ГРОМАДСЬКА ОРГАНIЗАЦIЯ &quot;АСОЦІАЦІЯ СІМЕЙНОЇ МЕДИЦИНИ ОДЕСЬКОГО РЕГІОНУ&quot;"/>
        <s v="КИЇВСЬКИЙ МІСЬКИЙ КЛІНІЧНИЙ ЕНДОКРИНОЛОГІЧНИЙ ЦЕНТР"/>
        <s v="ГРОМАДСЬКА ОРГАНIЗАЦIЯ &quot;УКРАЇНСЬКИЙ ЦЕНТР ГЕМОФІЛІЇ&quot;"/>
        <s v="БІ БРАЙТ ГРУП ТОВ"/>
        <s v="ГРОМАДСЬКА ОРГАНIЗАЦIЯ &quot;УКРАЇНСЬКА АСОЦІАЦІЯ З ПИТАНЬ ГЕМОФІЛІЇ І ГЕМОСТАЗУ &quot;ФАКТОР Д&quot;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3999.656277199072" createdVersion="6" refreshedVersion="6" minRefreshableVersion="3" recordCount="18" xr:uid="{00000000-000A-0000-FFFF-FFFF07000000}">
  <cacheSource type="worksheet">
    <worksheetSource ref="L71:T89" sheet="юр ос" r:id="rId2"/>
  </cacheSource>
  <cacheFields count="9">
    <cacheField name="Amount in doc. curr." numFmtId="4">
      <sharedItems containsSemiMixedTypes="0" containsString="0" containsNumber="1" minValue="-3816792" maxValue="-3500"/>
    </cacheField>
    <cacheField name="Document currency" numFmtId="0">
      <sharedItems/>
    </cacheField>
    <cacheField name="Text" numFmtId="0">
      <sharedItems containsBlank="1"/>
    </cacheField>
    <cacheField name="Наявність документу" numFmtId="0">
      <sharedItems containsNonDate="0" containsString="0" containsBlank="1"/>
    </cacheField>
    <cacheField name="Код ЄДРПОУ" numFmtId="0">
      <sharedItems containsSemiMixedTypes="0" containsString="0" containsNumber="1" containsInteger="1" minValue="21508292" maxValue="43198271"/>
    </cacheField>
    <cacheField name="Неприбуткова організація" numFmtId="0">
      <sharedItems/>
    </cacheField>
    <cacheField name="Ознака бюджетної установи" numFmtId="0">
      <sharedItems containsBlank="1"/>
    </cacheField>
    <cacheField name="стаття ПКУ" numFmtId="0">
      <sharedItems/>
    </cacheField>
    <cacheField name="Повна назва" numFmtId="0">
      <sharedItems count="16">
        <s v="БЛАГОДIЙНА ОРГАНIЗАЦIЯ &quot;БЛАГОДІЙНИЙ ФОНД &quot;ЗА БЕЗПЕЧНУ МЕДИЦИНУ&quot;"/>
        <s v="БЛАГОДIЙНА ОРГАНIЗАЦIЯ &quot;БЛАГОДІЙНИЙ ФОНД &quot;ВІРА В СЕБЕ&quot;"/>
        <s v="ГРОМАДСЬКА ОРГАНІЗАЦІЯ ІНВАЛІДІВ &quot;ВСЕУКРАЇНСЬКЕ ТОВАРИСТВО ГЕМОФІЛІЇ&quot;"/>
        <s v="ХЕРСОНСЬКА ОБЛАСНА АСОЦІАЦІЯ ДІАБЕТИКІВ"/>
        <s v="БЛАГОДIЙНА ОРГАНIЗАЦIЯ КИЇВСЬКИЙ БЛАГОДІЙНИЙ ФОНД &quot;ДІАБЕТИК&quot;"/>
        <s v="МІЖНАРОДНА ДІАБЕТИЧНА АСОЦІАЦІЯ УКРАЇНИ"/>
        <s v="ГРОМАДСЬКА ОРГАНIЗАЦIЯ &quot;ДІАБЕТ І ДІТИ&quot;"/>
        <s v="ГРОМАДСЬКА ОРГАНIЗАЦIЯ &quot;АСОЦІАЦІЯ ЛІКАРІВ-ІНТЕРНІСТІВ ПІВДЕННО-СХІДНОГО РЕГІОНУ&quot;"/>
        <s v="ГРОМАДСЬКА ОРГАНIЗАЦIЯ &quot;ДІАБЕТИЧНА СПІЛКА М. УЖГОРОДА&quot;"/>
        <s v="ГРОМАДСЬКА ОРГАНIЗАЦIЯ &quot;МИКОЛАЇВСЬКА ОДЕСЬКА ДІАБЕТИЧНА АСОЦІАЦІЯ&quot;"/>
        <s v="ГРОМАДСЬКА ОРГАНIЗАЦIЯ &quot;АСОЦІАЦІЯ АКУШЕРСЬКИХ АНЕСТЕЗІОЛОГІВ УКРАЇНИ&quot;"/>
        <s v="ОПТІМА-ФАРМ ЛТД"/>
        <s v="ГРОМАДСЬКА ОРГАНIЗАЦIЯ &quot;ДІА-ДЗЕН&quot;"/>
        <s v="ГРОМАДСЬКА ОРГАНIЗАЦIЯ &quot;СУМСЬКА ОБЛАСНА ГРОМАДСЬКА ОРГАНІЗАЦІЯ МЕДИЦИНА МАЙБУТНЬОГО НОВА&quot;"/>
        <s v="ГРОМАДСЬКА ОРГАНIЗАЦIЯ &quot;УКРАЇНСЬКА АСОЦІАЦІЯ З ПИТАНЬ ГЕМОФІЛІЇ І ГЕМОСТАЗУ &quot;ФАКТОР Д&quot;"/>
        <s v="БЛАГОДIЙНА ОРГАНIЗАЦIЯ &quot;БЛАГОДІЙНИЙ ФОНД &quot;ДІТИ З ГЕМОФІЛІЄЮ&quot;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3999.669450462963" createdVersion="6" refreshedVersion="6" minRefreshableVersion="3" recordCount="4" xr:uid="{00000000-000A-0000-FFFF-FFFF08000000}">
  <cacheSource type="worksheet">
    <worksheetSource ref="M97:W101" sheet="юр ос" r:id="rId2"/>
  </cacheSource>
  <cacheFields count="11">
    <cacheField name="Amount in local currency" numFmtId="4">
      <sharedItems containsSemiMixedTypes="0" containsString="0" containsNumber="1" minValue="-23391.599999999999" maxValue="-7449.6"/>
    </cacheField>
    <cacheField name="Amount in local currency, без ПДВ" numFmtId="4">
      <sharedItems containsSemiMixedTypes="0" containsString="0" containsNumber="1" minValue="-19493" maxValue="-6208.0000000000009"/>
    </cacheField>
    <cacheField name="Local Currency" numFmtId="0">
      <sharedItems/>
    </cacheField>
    <cacheField name="Tax code" numFmtId="0">
      <sharedItems/>
    </cacheField>
    <cacheField name="Text" numFmtId="0">
      <sharedItems/>
    </cacheField>
    <cacheField name="Наявність документу" numFmtId="0">
      <sharedItems/>
    </cacheField>
    <cacheField name="Код ЄДРПОУ" numFmtId="49">
      <sharedItems/>
    </cacheField>
    <cacheField name="Неприбуткова організація" numFmtId="0">
      <sharedItems/>
    </cacheField>
    <cacheField name="Ознака бюджетної установи" numFmtId="0">
      <sharedItems/>
    </cacheField>
    <cacheField name="стаття ПКУ" numFmtId="0">
      <sharedItems/>
    </cacheField>
    <cacheField name="Повна назва" numFmtId="0">
      <sharedItems count="4">
        <s v="НАЦІОНАЛЬНА ДИТЯЧА СПЕЦІАЛІЗОВАНА ЛІКАРНЯ &quot;ОХМАТДИТ&quot; МОЗ УКРАЇНИ"/>
        <s v="КОМУНАЛЬНЕ НЕКОМЕРЦІЙНЕ ПІДПРИЄМСТВО &quot;ВІННИЦЬКИЙ ОБЛАСНИЙ КЛІНІЧНИЙ ВИСОКОСПЕЦІАЛІЗОВАНИЙ ЕНДОКРИНОЛОГІЧНИЙ ЦЕНТР ВІННИЦЬКОЇ ОБЛАСНОЇ РАДИ&quot;"/>
        <s v="КОМУНАЛЬНИЙ ЗАКЛАД &quot;ДНІПРОВСЬКА МІСЬКА КЛІНІЧНА ЛІКАРНЯ № 1&quot; ДНІПРОВСЬКОЇ МІСЬКОЇ РАДИ"/>
        <s v="КОМУНАЛЬНЕ НЕКОМЕРЦІЙНЕ ПІДПРИЄМСТВО &quot;4-А МІСЬКА КЛІНІЧНА ЛІКАРНЯ М.ЛЬВОВА&quot;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004.432036689817" createdVersion="6" refreshedVersion="6" minRefreshableVersion="3" recordCount="96" xr:uid="{00000000-000A-0000-FFFF-FFFF09000000}">
  <cacheSource type="worksheet">
    <worksheetSource ref="E5:AL101" sheet="юр ос_" r:id="rId2"/>
  </cacheSource>
  <cacheFields count="34">
    <cacheField name="GROUP" numFmtId="0">
      <sharedItems containsString="0" containsBlank="1" containsNumber="1" containsInteger="1" minValue="1" maxValue="4" count="5">
        <n v="1"/>
        <m/>
        <n v="2"/>
        <n v="3"/>
        <n v="4"/>
      </sharedItems>
    </cacheField>
    <cacheField name="Document Number" numFmtId="0">
      <sharedItems containsBlank="1"/>
    </cacheField>
    <cacheField name="Document Type" numFmtId="0">
      <sharedItems containsBlank="1"/>
    </cacheField>
    <cacheField name="Special G/L ind." numFmtId="0">
      <sharedItems containsBlank="1"/>
    </cacheField>
    <cacheField name="Reference" numFmtId="0">
      <sharedItems containsBlank="1" containsMixedTypes="1" containsNumber="1" containsInteger="1" minValue="1326490" maxValue="4061281"/>
    </cacheField>
    <cacheField name="Document Date" numFmtId="0">
      <sharedItems containsDate="1" containsBlank="1" containsMixedTypes="1" minDate="2019-01-09T00:00:00" maxDate="2019-05-31T00:00:00"/>
    </cacheField>
    <cacheField name="Posting Date" numFmtId="0">
      <sharedItems containsDate="1" containsBlank="1" containsMixedTypes="1" minDate="2019-01-15T00:00:00" maxDate="2019-12-06T00:00:00"/>
    </cacheField>
    <cacheField name="Account" numFmtId="0">
      <sharedItems containsDate="1" containsBlank="1" containsMixedTypes="1" minDate="1900-01-08T19:52:05" maxDate="1899-12-31T13:20:05"/>
    </cacheField>
    <cacheField name="Vendor" numFmtId="0">
      <sharedItems containsBlank="1"/>
    </cacheField>
    <cacheField name="G/L Account" numFmtId="0">
      <sharedItems containsDate="1" containsBlank="1" containsMixedTypes="1" minDate="1900-01-01T00:23:05" maxDate="2019-12-13T00:00:00"/>
    </cacheField>
    <cacheField name="Offsetting acct no." numFmtId="0">
      <sharedItems containsDate="1" containsBlank="1" containsMixedTypes="1" minDate="2019-10-24T00:00:00" maxDate="2019-12-25T00:00:00"/>
    </cacheField>
    <cacheField name="Rate" numFmtId="0">
      <sharedItems containsBlank="1" containsMixedTypes="1" containsNumber="1" containsInteger="1" minValue="48230000" maxValue="48230000"/>
    </cacheField>
    <cacheField name="Amount in doc. curr. _x000a_incl VAT" numFmtId="0">
      <sharedItems containsBlank="1" containsMixedTypes="1" containsNumber="1" minValue="-3816792" maxValue="-3500"/>
    </cacheField>
    <cacheField name="Amount in doc. curr. _x000a_excl VAT" numFmtId="0">
      <sharedItems containsBlank="1" containsMixedTypes="1" containsNumber="1" minValue="-194136.95" maxValue="-3589.54"/>
    </cacheField>
    <cacheField name="VAT " numFmtId="0">
      <sharedItems containsBlank="1" containsMixedTypes="1" containsNumber="1" minValue="-38827.39" maxValue="63101010"/>
    </cacheField>
    <cacheField name="Document currency" numFmtId="0">
      <sharedItems containsBlank="1"/>
    </cacheField>
    <cacheField name="Amount in local currency" numFmtId="0">
      <sharedItems containsBlank="1" containsMixedTypes="1" containsNumber="1" minValue="-232964.34" maxValue="-19873.87"/>
    </cacheField>
    <cacheField name="Local Currency" numFmtId="0">
      <sharedItems containsBlank="1"/>
    </cacheField>
    <cacheField name="Tax code" numFmtId="0">
      <sharedItems containsBlank="1"/>
    </cacheField>
    <cacheField name="Clearing Document" numFmtId="0">
      <sharedItems containsBlank="1"/>
    </cacheField>
    <cacheField name="Clearing date" numFmtId="0">
      <sharedItems containsNonDate="0" containsDate="1" containsString="0" containsBlank="1" minDate="2019-03-04T00:00:00" maxDate="2019-07-02T00:00:00"/>
    </cacheField>
    <cacheField name="Assignment" numFmtId="0">
      <sharedItems containsBlank="1"/>
    </cacheField>
    <cacheField name="Cleared/open items symbol" numFmtId="0">
      <sharedItems containsBlank="1"/>
    </cacheField>
    <cacheField name="Проверка (1)" numFmtId="0">
      <sharedItems containsNonDate="0" containsString="0" containsBlank="1"/>
    </cacheField>
    <cacheField name="Проверка (2)" numFmtId="0">
      <sharedItems containsNonDate="0" containsString="0" containsBlank="1"/>
    </cacheField>
    <cacheField name="Text" numFmtId="0">
      <sharedItems containsBlank="1"/>
    </cacheField>
    <cacheField name="Text GROUP" numFmtId="0">
      <sharedItems containsBlank="1" count="6">
        <s v="Клинические испытания"/>
        <s v="Спонсорство"/>
        <m/>
        <s v="Благотворительность"/>
        <s v="Финансовая помощь"/>
        <s v="ПЕРЕДАЧА ИМУЩЕСТВА"/>
      </sharedItems>
    </cacheField>
    <cacheField name="Документ ок/не ок" numFmtId="0">
      <sharedItems containsBlank="1"/>
    </cacheField>
    <cacheField name="Комментарий КПМГ" numFmtId="0">
      <sharedItems containsBlank="1" containsMixedTypes="1" containsNumber="1" containsInteger="1" minValue="21508292" maxValue="43198271"/>
    </cacheField>
    <cacheField name="Код ЄДРПОУ" numFmtId="0">
      <sharedItems containsBlank="1"/>
    </cacheField>
    <cacheField name="Неприбуткова організація" numFmtId="0">
      <sharedItems containsBlank="1"/>
    </cacheField>
    <cacheField name="Ознака бюджетної установи" numFmtId="0">
      <sharedItems containsBlank="1"/>
    </cacheField>
    <cacheField name="стаття ПКУ" numFmtId="0">
      <sharedItems containsBlank="1"/>
    </cacheField>
    <cacheField name="Повна назва" numFmtId="0">
      <sharedItems containsBlank="1" count="50">
        <s v="КОМУНАЛЬНЕ НЕКОМЕРЦІЙНЕ ПІДПРИЄМСТВО ЛЬВІВСЬКОЇ ОБЛАСНОЇ РАДИ &quot;ЛЬВІВСЬКИЙ ОБЛАСНИЙ ДЕРЖАВНИЙ КЛІНІЧНИЙ ЛІКУВАЛЬНО-ДІАГНОСТИЧНИЙ ЕНДОКРИНОЛОГІЧНИЙ ЦЕНТР&quot;"/>
        <s v="ДЕРЖАВНА УСТАНОВА &quot;ІНСТИТУТ ЕНДОКРИНОЛОГІЇ ТА ОБМІНУ РЕЧОВИН ІМ. В. П. КОМІСАРЕНКА НАЦІОНАЛЬНОЇ АКАДЕМІЇ МЕДИЧНИХ НАУК УКРАЇНИ&quot;"/>
        <s v="ВІННИЦЬКИЙ НАЦІОНАЛЬНИЙ МЕДИЧНИЙ УНІВЕРСИТЕТ ІМ. М.І.ПИРОГОВА"/>
        <s v="ВІННИЦЬКИЙ ОБЛАСНИЙ КЛІНІЧНИЙ ВИСОКОСПЕЦІАЛІЗОВАНИЙ ЕНДОКРИНОЛОГІЧНИЙ ЦЕНТР"/>
        <s v="КОМУНАЛЬНА УСТАНОВА &quot;ОБЛАСНА КЛІНІЧНА ЛІКАРНЯ ІМ.О.Ф.ГЕРБАЧЕВСЬКОГО&quot; ЖИТОМИРСЬКОЇ ОБЛАСНОЇ РАДИ"/>
        <s v="ТЕРНОПІЛЬСЬКИЙ НАЦІОНАЛЬНИЙ МЕДИЧНИЙ УНІВЕРСИТЕТ ІМЕНІ І.Я.ГОРБАЧЕВСЬКОГО МІНІСТЕРСТВА ОХОРОНИ ЗДОРОВ'Я УКРАЇНИ"/>
        <s v="КОМУНАЛЬНЕ НЕКОМЕРЦІЙНЕ ПІДПРИЄМСТВО &quot;ТЕРНОПІЛЬСЬКА УНІВЕРСИТЕТСЬКА ЛІКАРНЯ&quot; ТЕРНОПІЛЬСЬКОЇ ОБЛАСНОЇ РАДИ"/>
        <s v="ДЕРЖАВНА УСТАНОВА &quot;НАЦІОНАЛЬНИЙ ІНСТИТУТ ТЕРАПІЇ ІМЕНІ Л.Т. МАЛОЇ НАЦІОНАЛЬНОЇ АКАДЕМІЇ МЕДИЧНИХ НАУК УКРАЇНИ&quot;"/>
        <s v="КИЇВСЬКА КЛІНІЧНА ЛІКАРНЯ"/>
        <s v="ЛЬВІВСЬКИЙ НАЦІОНАЛЬНИЙ МЕДИЧНИЙ УНІВЕРСИТЕТ ІМЕНІ ДАНИЛА ГАЛИЦЬКОГО"/>
        <s v="КОМУНАЛЬНЕ НЕКОМЕРЦІЙНЕ ПІДПРИЄМСТВО &quot;МІСЬКА КЛІНІЧНА ЛІКАРНЯ № 2 ІМЕНІ ПРОФ. О.О. ШАЛІМОВА&quot; ХАРКІВСЬКОЇ МІСЬКОЇ РАДИ"/>
        <s v="ДЕРЖАВНИЙ ЗАКЛАД &quot;ДНІПРОПЕТРОВСЬКА МЕДИЧНА АКАДЕМІЯ МІНІСТЕРСТВА ОХОРОНИ ЗДОРОВ’Я УКРАЇНИ&quot;"/>
        <s v="ТОВАРИСТВО З ОБМЕЖЕНОЮ ВIДПОВIДАЛЬНIСТЮ &quot;МІЖНАРОДНИЙ ІНСТИТУТ КЛІНІЧНИХ ДОСЛІДЖЕНЬ&quot;"/>
        <s v="КИЇВСЬКА МІСЬКА КЛІНІЧНА ЛІКАРНЯ №1"/>
        <s v="ТОВАРИСТВО З ОБМЕЖЕНОЮ ВIДПОВIДАЛЬНIСТЮ &quot;МЕДИЧНИЙ ЦЕНТР &quot;ВЕРУМ&quot;"/>
        <s v="Громадська асоціація &quot;Українська асоціація клінічних досліджень&quot;"/>
        <m/>
        <s v="Повна назва"/>
        <s v="ВСЕУКРАЇНСЬКА ГРОМАДСЬКА ОРГАНІЗАЦІЯ &quot;АСОЦІАЦІЯ ДИТЯЧИХ ЕНДОКРИНОЛОГІВ УКРАЇНИ&quot;"/>
        <s v="БЛАГОДIЙНА ОРГАНIЗАЦIЯ КИЇВСЬКИЙ БЛАГОДІЙНИЙ ФОНД &quot;ДІАБЕТИК&quot;"/>
        <s v="МІЖНАРОДНА ДІАБЕТИЧНА АСОЦІАЦІЯ УКРАЇНИ"/>
        <s v="ДНІПРОПЕТРОВСЬКЕ РЕГІОНАЛЬНЕ ТОВАРИСТВО СПРИЯННЯ ХВОРИМ НА ЦУКРОВИЙ ДІАБЕТ ТА ІНВАЛІДАМ З СУПУТНІМИ ЗАХВОРЮВАННЯМИ"/>
        <s v="БЛАГОДIЙНА ОРГАНIЗАЦIЯ &quot;БЛАГОДІЙНИЙ ФОНД &quot;ДІТИ З ГЕМОФІЛІЄЮ&quot;"/>
        <s v="ГРОМАДСЬКА ОРГАНІЗАЦІЯ &quot;ВІННИЦЬКА ОБЛАСНА АСОЦІАЦІЯ ЕНДОКРИНОЛОГІВ&quot;"/>
        <s v="БЛАГОДІЙНИЙ ФОНД &quot;САРОКА&quot;"/>
        <s v="ГРОМАДСЬКА СПІЛКА &quot;УКРАЇНСЬКА АСОЦІАЦІЯ ФУНКЦІОНАЛЬНОГО ХАРЧУВАННЯ&quot;"/>
        <s v="ГРОМАДСЬКА ОРГАНIЗАЦIЯ &quot;ВСЕУКРАЇНСЬКЕ ЛІКАРСЬКЕ ТОВАРИСТВО&quot;"/>
        <s v="ГРОМАДСЬКА ОРГАНIЗАЦIЯ &quot;ДІА - ДІТИ&quot;"/>
        <s v="ДЕРЖАВНА УСТАНОВА &quot;ІНСТИТУТ ОХОРОНИ ЗДОРОВ'Я ДІТЕЙ ТА ПІДЛІТКІВ НАЦІОНАЛЬНОЇ АКАДЕМІЇ МЕДИЧНИХ НАУК УКРАЇНИ&quot;"/>
        <s v="ГРОМАДСЬКА ОРГАНIЗАЦIЯ &quot;АСОЦІАЦІЯ СІМЕЙНОЇ МЕДИЦИНИ ОДЕСЬКОГО РЕГІОНУ&quot;"/>
        <s v="КИЇВСЬКИЙ МІСЬКИЙ КЛІНІЧНИЙ ЕНДОКРИНОЛОГІЧНИЙ ЦЕНТР"/>
        <s v="ГРОМАДСЬКА ОРГАНIЗАЦIЯ &quot;УКРАЇНСЬКИЙ ЦЕНТР ГЕМОФІЛІЇ&quot;"/>
        <s v="БІ БРАЙТ ГРУП ТОВ"/>
        <s v="ГРОМАДСЬКА ОРГАНIЗАЦIЯ &quot;УКРАЇНСЬКА АСОЦІАЦІЯ З ПИТАНЬ ГЕМОФІЛІЇ І ГЕМОСТАЗУ &quot;ФАКТОР Д&quot;"/>
        <s v="БЛАГОДIЙНА ОРГАНIЗАЦIЯ &quot;БЛАГОДІЙНИЙ ФОНД &quot;ЗА БЕЗПЕЧНУ МЕДИЦИНУ&quot;"/>
        <s v="БЛАГОДIЙНА ОРГАНIЗАЦIЯ &quot;БЛАГОДІЙНИЙ ФОНД &quot;ВІРА В СЕБЕ&quot;"/>
        <s v="ГРОМАДСЬКА ОРГАНІЗАЦІЯ ІНВАЛІДІВ &quot;ВСЕУКРАЇНСЬКЕ ТОВАРИСТВО ГЕМОФІЛІЇ&quot;"/>
        <s v="ХЕРСОНСЬКА ОБЛАСНА АСОЦІАЦІЯ ДІАБЕТИКІВ"/>
        <s v="ГРОМАДСЬКА ОРГАНIЗАЦIЯ &quot;ДІАБЕТ І ДІТИ&quot;"/>
        <s v="ГРОМАДСЬКА ОРГАНIЗАЦIЯ &quot;АСОЦІАЦІЯ ЛІКАРІВ-ІНТЕРНІСТІВ ПІВДЕННО-СХІДНОГО РЕГІОНУ&quot;"/>
        <s v="ГРОМАДСЬКА ОРГАНIЗАЦIЯ &quot;ДІАБЕТИЧНА СПІЛКА М. УЖГОРОДА&quot;"/>
        <s v="ГРОМАДСЬКА ОРГАНIЗАЦIЯ &quot;МИКОЛАЇВСЬКА ОДЕСЬКА ДІАБЕТИЧНА АСОЦІАЦІЯ&quot;"/>
        <s v="ГРОМАДСЬКА ОРГАНIЗАЦIЯ &quot;АСОЦІАЦІЯ АКУШЕРСЬКИХ АНЕСТЕЗІОЛОГІВ УКРАЇНИ&quot;"/>
        <s v="ОПТІМА-ФАРМ ЛТД"/>
        <s v="ГРОМАДСЬКА ОРГАНIЗАЦIЯ &quot;ДІА-ДЗЕН&quot;"/>
        <s v="ГРОМАДСЬКА ОРГАНIЗАЦIЯ &quot;СУМСЬКА ОБЛАСНА ГРОМАДСЬКА ОРГАНІЗАЦІЯ МЕДИЦИНА МАЙБУТНЬОГО НОВА&quot;"/>
        <s v="НАЦІОНАЛЬНА ДИТЯЧА СПЕЦІАЛІЗОВАНА ЛІКАРНЯ &quot;ОХМАТДИТ&quot; МОЗ УКРАЇНИ"/>
        <s v="КОМУНАЛЬНЕ НЕКОМЕРЦІЙНЕ ПІДПРИЄМСТВО &quot;ВІННИЦЬКИЙ ОБЛАСНИЙ КЛІНІЧНИЙ ВИСОКОСПЕЦІАЛІЗОВАНИЙ ЕНДОКРИНОЛОГІЧНИЙ ЦЕНТР ВІННИЦЬКОЇ ОБЛАСНОЇ РАДИ&quot;"/>
        <s v="КОМУНАЛЬНИЙ ЗАКЛАД &quot;ДНІПРОВСЬКА МІСЬКА КЛІНІЧНА ЛІКАРНЯ № 1&quot; ДНІПРОВСЬКОЇ МІСЬКОЇ РАДИ"/>
        <s v="КОМУНАЛЬНЕ НЕКОМЕРЦІЙНЕ ПІДПРИЄМСТВО &quot;4-А МІСЬКА КЛІНІЧНА ЛІКАРНЯ М.ЛЬВОВА&quot;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n v="-97320.16"/>
    <n v="-97320.16"/>
    <m/>
    <s v="UAH"/>
    <n v="-97320.16"/>
    <s v="UAH"/>
    <s v="P0"/>
    <s v="1200001406"/>
    <d v="2019-05-14T00:00:00"/>
    <s v="SGIC"/>
    <s v=""/>
    <m/>
    <m/>
    <s v=""/>
    <s v="ок"/>
    <s v="клінічне випробовування, без ПДВ"/>
    <s v="01998124"/>
    <s v="неприбуткова"/>
    <s v="0048 - iншi юридичнi особи, дiяльнiсть яких вiдповiдає вимогам, встановленим пунктом 133.4 статтi 133 Кодексу."/>
    <s v="140.5.4."/>
    <x v="0"/>
  </r>
  <r>
    <n v="-47795.99"/>
    <n v="-47795.99"/>
    <m/>
    <s v="UAH"/>
    <n v="-47795.99"/>
    <s v="UAH"/>
    <s v="P0"/>
    <s v="1200001883"/>
    <d v="2019-06-24T00:00:00"/>
    <s v="SGIC"/>
    <s v=""/>
    <m/>
    <m/>
    <s v="Поведення клінічного випробування"/>
    <s v="ок"/>
    <s v="клінічне випробовування, без ПДВ"/>
    <s v="01998124"/>
    <s v="неприбуткова"/>
    <s v="0048 - iншi юридичнi особи, дiяльнiсть яких вiдповiдає вимогам, встановленим пунктом 133.4 статтi 133 Кодексу."/>
    <s v="140.5.4."/>
    <x v="0"/>
  </r>
  <r>
    <n v="-190998.76"/>
    <n v="-159165.63"/>
    <n v="-31833.13"/>
    <s v="UAH"/>
    <n v="-190998.76"/>
    <s v="UAH"/>
    <s v="P1"/>
    <s v="1200001989"/>
    <d v="2019-07-01T00:00:00"/>
    <s v="VLMZ"/>
    <s v=""/>
    <m/>
    <m/>
    <s v="Поведення клінічного випробування"/>
    <s v="ок"/>
    <m/>
    <s v="02012013"/>
    <s v="неприбуткова"/>
    <s v="0031 - бюджетнi установи"/>
    <s v="NA"/>
    <x v="1"/>
  </r>
  <r>
    <n v="-66814.67"/>
    <n v="-66814.67"/>
    <m/>
    <s v="UAH"/>
    <n v="-66814.67"/>
    <s v="UAH"/>
    <s v="P0"/>
    <s v="1200001407"/>
    <d v="2019-05-14T00:00:00"/>
    <s v="SGIC"/>
    <s v=""/>
    <m/>
    <m/>
    <s v=""/>
    <s v="ок"/>
    <s v="клінічне випробовування"/>
    <s v="02010669"/>
    <s v="неприбуткова"/>
    <s v="0031 - бюджетнi установи"/>
    <s v="NA"/>
    <x v="2"/>
  </r>
  <r>
    <n v="-187897.74"/>
    <n v="-187897.74"/>
    <m/>
    <s v="UAH"/>
    <n v="-187897.74"/>
    <s v="UAH"/>
    <s v="P0"/>
    <s v="1200001990"/>
    <d v="2019-07-01T00:00:00"/>
    <s v="VLMZ"/>
    <s v=""/>
    <m/>
    <m/>
    <s v="Поведення клінічного випробування"/>
    <s v="ок"/>
    <m/>
    <s v="02010669"/>
    <s v="неприбуткова"/>
    <s v="0031 - бюджетнi установи"/>
    <s v="NA"/>
    <x v="2"/>
  </r>
  <r>
    <n v="-66814.67"/>
    <n v="-66814.67"/>
    <m/>
    <s v="UAH"/>
    <n v="-66814.67"/>
    <s v="UAH"/>
    <s v="P0"/>
    <s v="1200001408"/>
    <d v="2019-05-14T00:00:00"/>
    <s v="SGIC"/>
    <s v=""/>
    <m/>
    <m/>
    <s v=""/>
    <s v="ок"/>
    <s v="клінічне випробування"/>
    <s v="05484178"/>
    <s v="неприбуткова"/>
    <s v="0031 - бюджетнi установи"/>
    <s v="NA"/>
    <x v="3"/>
  </r>
  <r>
    <n v="-19873.87"/>
    <n v="-19873.87"/>
    <m/>
    <s v="UAH"/>
    <n v="-19873.87"/>
    <s v="UAH"/>
    <s v="P0"/>
    <s v="1200001991"/>
    <d v="2019-07-01T00:00:00"/>
    <s v="SGIC"/>
    <s v=""/>
    <m/>
    <m/>
    <s v="Поведення клінічного випробування"/>
    <s v="ок"/>
    <m/>
    <s v="01991406"/>
    <s v="неприбуткова"/>
    <s v="0031 - бюджетнi установи"/>
    <s v="NA"/>
    <x v="4"/>
  </r>
  <r>
    <n v="-155105.49"/>
    <n v="-155105.49"/>
    <m/>
    <s v="UAH"/>
    <n v="-155105.49"/>
    <s v="UAH"/>
    <s v="P0"/>
    <s v="1200001409"/>
    <d v="2019-05-14T00:00:00"/>
    <s v="VLMZ"/>
    <s v=""/>
    <m/>
    <m/>
    <s v=""/>
    <s v="ок"/>
    <m/>
    <s v="02010830"/>
    <s v="неприбуткова"/>
    <s v="0031 - бюджетнi установи"/>
    <s v="NA"/>
    <x v="5"/>
  </r>
  <r>
    <n v="-186126.59"/>
    <n v="-155105.49"/>
    <n v="-31021.1"/>
    <s v="UAH"/>
    <n v="-186126.59"/>
    <s v="UAH"/>
    <s v="P1"/>
    <s v="1200001410"/>
    <d v="2019-05-14T00:00:00"/>
    <s v="VLMZ"/>
    <s v=""/>
    <m/>
    <m/>
    <s v=""/>
    <s v="ок"/>
    <s v="клінічні випробовування, без ПДВ"/>
    <s v="02001311"/>
    <s v="неприбуткова"/>
    <s v="0048 - iншi юридичнi особи, дiяльнiсть яких вiдповiдає вимогам, встановленим пунктом 133.4 статтi 133 Кодексу"/>
    <s v="140.5.4."/>
    <x v="6"/>
  </r>
  <r>
    <n v="-133245.71"/>
    <n v="-111038.09"/>
    <n v="-22207.62"/>
    <s v="UAH"/>
    <n v="-133245.71"/>
    <s v="UAH"/>
    <s v="P1"/>
    <s v="1200000618"/>
    <d v="2019-03-04T00:00:00"/>
    <s v="VLMZ"/>
    <s v=""/>
    <m/>
    <m/>
    <s v="Надання послуг з організації та проведення клінічн"/>
    <s v="ок"/>
    <s v="клінічне випробовування"/>
    <s v="04528465"/>
    <s v="неприбуткова"/>
    <s v="0031 - бюджетнi установи"/>
    <s v="NA"/>
    <x v="7"/>
  </r>
  <r>
    <n v="-232964.34"/>
    <n v="-194136.95"/>
    <n v="-38827.39"/>
    <s v="UAH"/>
    <n v="-232964.34"/>
    <s v="UAH"/>
    <s v="P1"/>
    <s v="1200001312"/>
    <d v="2019-05-06T00:00:00"/>
    <s v="VLMZ"/>
    <s v=""/>
    <m/>
    <m/>
    <s v="Поведення клінічного випробування"/>
    <s v="ок"/>
    <s v="клінічне випробовування, немає печатки постач"/>
    <s v="40081352\609"/>
    <s v="відсутня в реєстрі"/>
    <m/>
    <s v="NA"/>
    <x v="8"/>
  </r>
  <r>
    <n v="-71597.63"/>
    <n v="-59664.69"/>
    <n v="-11932.94"/>
    <s v="UAH"/>
    <n v="-71597.63"/>
    <s v="UAH"/>
    <s v="P1"/>
    <s v="1200001992"/>
    <d v="2019-07-01T00:00:00"/>
    <s v="SGIC"/>
    <s v=""/>
    <m/>
    <m/>
    <s v="Поведення клінічного випробування"/>
    <s v="ок"/>
    <s v="клінічне випробовування"/>
    <s v="40081352\609"/>
    <s v="відсутня в реєстрі"/>
    <m/>
    <s v="NA"/>
    <x v="8"/>
  </r>
  <r>
    <n v="-113066.41"/>
    <n v="-94222.010000000009"/>
    <n v="-18844.400000000001"/>
    <s v="UAH"/>
    <n v="-113066.41"/>
    <s v="UAH"/>
    <s v="P1"/>
    <s v="1200001660"/>
    <d v="2019-06-03T00:00:00"/>
    <s v="SGIC"/>
    <s v=""/>
    <m/>
    <m/>
    <s v=""/>
    <s v="ок"/>
    <m/>
    <s v="02010793"/>
    <s v="неприбуткова"/>
    <s v="0031 - бюджетнi установи"/>
    <s v="NA"/>
    <x v="9"/>
  </r>
  <r>
    <n v="-57355.19"/>
    <n v="-47795.990000000005"/>
    <n v="-9559.2000000000007"/>
    <s v="UAH"/>
    <n v="-57355.19"/>
    <s v="UAH"/>
    <s v="P1"/>
    <s v="1200001884"/>
    <d v="2019-06-24T00:00:00"/>
    <s v="SGIC"/>
    <s v=""/>
    <m/>
    <m/>
    <s v="Поведення клінічного випробування"/>
    <s v="ок"/>
    <s v="клінічне випробовування"/>
    <s v="02010793"/>
    <s v="неприбуткова"/>
    <s v="0031 - бюджетнi установи"/>
    <s v="NA"/>
    <x v="9"/>
  </r>
  <r>
    <n v="-136248.22"/>
    <n v="-113540.18"/>
    <n v="-22708.04"/>
    <s v="UAH"/>
    <n v="-136248.22"/>
    <s v="UAH"/>
    <s v="**"/>
    <s v="1400000357"/>
    <d v="2019-05-27T00:00:00"/>
    <s v="VLMZ"/>
    <s v=""/>
    <m/>
    <m/>
    <s v=""/>
    <s v="ок"/>
    <s v="клінічне випробовування"/>
    <s v="02010793"/>
    <s v="неприбуткова"/>
    <s v="0031 - бюджетнi установи"/>
    <s v="NA"/>
    <x v="9"/>
  </r>
  <r>
    <n v="-232964.34"/>
    <n v="-194136.95"/>
    <n v="-38827.39"/>
    <s v="UAH"/>
    <n v="-232964.34"/>
    <s v="UAH"/>
    <s v="P1"/>
    <s v="1200001413"/>
    <d v="2019-05-14T00:00:00"/>
    <s v="VLMZ"/>
    <s v=""/>
    <m/>
    <m/>
    <s v="Поведення клінічного випробування"/>
    <s v="ок"/>
    <s v="клінічне випробовування"/>
    <s v="03293617"/>
    <s v="неприбуткова"/>
    <s v="0048 - iншi юридичнi особи, дiяльнiсть яких вiдповiдає вимогам, встановленим пунктом 133.4 статтi 133 Кодексу"/>
    <s v="140.5.4."/>
    <x v="10"/>
  </r>
  <r>
    <n v="-148514.35"/>
    <n v="-123761.96"/>
    <n v="-24752.39"/>
    <s v="UAH"/>
    <n v="-148514.35"/>
    <s v="UAH"/>
    <s v="P1"/>
    <s v="1200001414"/>
    <d v="2019-05-14T00:00:00"/>
    <s v="VLMZ"/>
    <s v=""/>
    <m/>
    <m/>
    <s v=""/>
    <s v="ок"/>
    <s v="клінічне випробовування"/>
    <s v="02010681"/>
    <s v="неприбуткова"/>
    <s v="0048 - iншi юридичнi особи, дiяльнiсть яких вiдповiдає вимогам, встановленим пунктом 133.4 статтi 133 Кодексу"/>
    <s v="140.5.4."/>
    <x v="11"/>
  </r>
  <r>
    <n v="-144604.24"/>
    <n v="-120503.53"/>
    <n v="-24100.71"/>
    <s v="UAH"/>
    <n v="-144604.24"/>
    <s v="UAH"/>
    <s v="P1"/>
    <s v="1200001706"/>
    <d v="2019-06-06T00:00:00"/>
    <s v="VLMZ"/>
    <s v=""/>
    <m/>
    <m/>
    <s v="Поведення клінічного випробування"/>
    <s v="ок"/>
    <s v="клінічне випробовування"/>
    <s v="02010681"/>
    <s v="неприбуткова"/>
    <s v="0048 - iншi юридичнi особи, дiяльнiсть яких вiдповiдає вимогам, встановленим пунктом 133.4 статтi 133 Кодексу"/>
    <s v="140.5.4."/>
    <x v="11"/>
  </r>
  <r>
    <n v="-57355.19"/>
    <n v="-47795.990000000005"/>
    <n v="-9559.2000000000007"/>
    <s v="UAH"/>
    <n v="-57355.19"/>
    <s v="UAH"/>
    <s v="P1"/>
    <s v="1200001885"/>
    <d v="2019-06-24T00:00:00"/>
    <s v="SGIC"/>
    <s v=""/>
    <m/>
    <m/>
    <s v="Поведення клінічного випробування"/>
    <s v="ок"/>
    <s v="клінічне випробовування"/>
    <s v="02010681"/>
    <s v="неприбуткова"/>
    <s v="0048 - iншi юридичнi особи, дiяльнiсть яких вiдповiдає вимогам, встановленим пунктом 133.4 статтi 133 Кодексу"/>
    <s v="140.5.4."/>
    <x v="11"/>
  </r>
  <r>
    <n v="-95591.97"/>
    <n v="-95591.97"/>
    <m/>
    <s v="UAH"/>
    <n v="-95591.97"/>
    <s v="UAH"/>
    <s v="P0"/>
    <s v="1200001900"/>
    <d v="2019-06-24T00:00:00"/>
    <s v="SGIC"/>
    <s v=""/>
    <m/>
    <m/>
    <s v="Поведення клінічного випробування"/>
    <s v="ок"/>
    <s v="клінічне випробовування"/>
    <s v="37331490"/>
    <s v="відсутня в реєстрі"/>
    <m/>
    <s v="NA"/>
    <x v="12"/>
  </r>
  <r>
    <n v="-96713.15"/>
    <n v="-80594.289999999994"/>
    <n v="-16118.86"/>
    <s v="UAH"/>
    <n v="-96713.15"/>
    <s v="UAH"/>
    <s v="P1"/>
    <s v="1200002021"/>
    <d v="2019-07-01T00:00:00"/>
    <s v="SGIC"/>
    <s v=""/>
    <m/>
    <m/>
    <s v="Поведення клінічного випробування"/>
    <s v="ок"/>
    <s v="клінічне випробовування"/>
    <s v="01981738"/>
    <s v="неприбуткова"/>
    <s v="0031 - бюджетнi установи"/>
    <s v="NA"/>
    <x v="13"/>
  </r>
  <r>
    <n v="-57355.19"/>
    <n v="-47795.991666666669"/>
    <n v="-9559.1983333333337"/>
    <m/>
    <s v="ок"/>
    <s v="UAH"/>
    <s v="P1"/>
    <m/>
    <m/>
    <m/>
    <m/>
    <m/>
    <m/>
    <s v="Поведення клінічного випробування"/>
    <s v="ок, дата 03.06, клінічні випробування"/>
    <s v="клінічні дослідження"/>
    <s v="02010681"/>
    <s v="неприбуткова"/>
    <s v="0048 - iншi юридичнi особи, дiяльнiсть яких вiдповiдає вимогам, встановленим пунктом 133.4 статтi 133 Кодексу"/>
    <s v="140.5.4."/>
    <x v="11"/>
  </r>
  <r>
    <n v="-60882.95"/>
    <n v="-50735.791666666664"/>
    <n v="-10147.158333333333"/>
    <m/>
    <s v="ок"/>
    <s v="UAH"/>
    <s v="P1"/>
    <m/>
    <m/>
    <m/>
    <m/>
    <m/>
    <m/>
    <s v="Поведення клінічного випробування"/>
    <s v="ок"/>
    <m/>
    <s v="04528465"/>
    <s v="неприбуткова"/>
    <s v="0031 - бюджетнi установи"/>
    <s v="NA"/>
    <x v="7"/>
  </r>
  <r>
    <n v="-187897.74"/>
    <n v="-187897.74"/>
    <m/>
    <m/>
    <m/>
    <s v="UAH"/>
    <s v="P0"/>
    <m/>
    <m/>
    <m/>
    <m/>
    <m/>
    <m/>
    <s v="Поведення клінічного випробування"/>
    <s v="ок"/>
    <m/>
    <s v="05484178"/>
    <s v="неприбуткова"/>
    <s v="0031 - бюджетнi установи"/>
    <s v="NA"/>
    <x v="3"/>
  </r>
  <r>
    <n v="-172112.45"/>
    <n v="-143427.04166666669"/>
    <n v="-28685.408333333336"/>
    <m/>
    <m/>
    <s v="UAH"/>
    <s v="P1"/>
    <m/>
    <m/>
    <m/>
    <m/>
    <m/>
    <m/>
    <s v="Поведення клінічного випробування"/>
    <s v="ок"/>
    <m/>
    <s v="37967444"/>
    <s v="відсутня в реєстрі"/>
    <m/>
    <s v="NA"/>
    <x v="14"/>
  </r>
  <r>
    <n v="-4000"/>
    <n v="-4000"/>
    <m/>
    <m/>
    <m/>
    <s v="UAH"/>
    <s v="P0"/>
    <m/>
    <m/>
    <m/>
    <m/>
    <m/>
    <m/>
    <s v="Участь в конференції з клінічних випробувань"/>
    <s v="ок"/>
    <s v="участь в зїзді"/>
    <s v="42298204"/>
    <s v="неприбуткова"/>
    <s v="0032 - громадськi об'єднання"/>
    <s v="140.5.4."/>
    <x v="15"/>
  </r>
  <r>
    <n v="-3589.54"/>
    <n v="-3589.54"/>
    <m/>
    <m/>
    <m/>
    <s v="UAH"/>
    <s v="P0"/>
    <m/>
    <m/>
    <m/>
    <m/>
    <m/>
    <m/>
    <s v=""/>
    <m/>
    <m/>
    <s v="05484178"/>
    <s v="неприбуткова"/>
    <s v="0031 - бюджетнi установи"/>
    <s v="NA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n v="-100000"/>
    <s v="UAH"/>
    <s v="P0"/>
    <s v="Спонсорська допомога для організації заходу"/>
    <s v="-"/>
    <n v="33834832"/>
    <s v="неприбуткова"/>
    <s v="0032 - громадськi об'єднання"/>
    <s v="140.5.9"/>
    <x v="0"/>
  </r>
  <r>
    <n v="-75000"/>
    <s v="UAH"/>
    <s v="P0"/>
    <s v="Благодійна допомога фонду Діабетик"/>
    <s v="-"/>
    <n v="21508292"/>
    <s v="неприбуткова"/>
    <s v="0036 - благодiйнi органiзацiї"/>
    <s v="140.5.9"/>
    <x v="1"/>
  </r>
  <r>
    <n v="-60000"/>
    <s v="UAH"/>
    <s v="P0"/>
    <s v="Благодійна допомога на видання 1-го номеру журналу"/>
    <s v="лист"/>
    <n v="21660887"/>
    <s v="неприбуткова"/>
    <s v="0032 - громадськi об'єднання"/>
    <s v="140.5.9"/>
    <x v="2"/>
  </r>
  <r>
    <n v="-60000"/>
    <s v="UAH"/>
    <s v="P0"/>
    <s v="Благодійна допомога на видання 2-го номеру журналу"/>
    <s v="лист"/>
    <n v="21660887"/>
    <s v="неприбуткова"/>
    <s v="0032 - громадськi об'єднання"/>
    <s v="140.5.9"/>
    <x v="2"/>
  </r>
  <r>
    <n v="-60000"/>
    <s v="UAH"/>
    <s v="P0"/>
    <s v="Благодійна допомога на видання 2-го номеру"/>
    <s v="лист"/>
    <n v="21660887"/>
    <s v="неприбуткова"/>
    <s v="0032 - громадськi об'єднання"/>
    <s v="140.5.9"/>
    <x v="2"/>
  </r>
  <r>
    <n v="-60000"/>
    <s v="UAH"/>
    <s v="P0"/>
    <s v="Благодійна допомога на видання 4-го номеру"/>
    <s v="лист"/>
    <n v="21660887"/>
    <s v="неприбуткова"/>
    <s v="0032 - громадськi об'єднання"/>
    <s v="140.5.9"/>
    <x v="2"/>
  </r>
  <r>
    <n v="-100000"/>
    <s v="UAH"/>
    <s v="P0"/>
    <s v="Спонсорська допомога для організації заходу"/>
    <s v="лист"/>
    <s v="33834832"/>
    <s v="неприбуткова"/>
    <s v="0032 - громадськi об'єднання"/>
    <s v="140.5.9"/>
    <x v="0"/>
  </r>
  <r>
    <n v="-60000"/>
    <s v="UAH"/>
    <s v="P0"/>
    <s v="Благодійна допомога на видання 5-го номеру «Діабет"/>
    <s v="-"/>
    <n v="21660887"/>
    <s v="неприбуткова"/>
    <s v="0032 - громадськi об'єднання"/>
    <s v="140.5.9"/>
    <x v="2"/>
  </r>
  <r>
    <n v="-35000"/>
    <s v="UAH"/>
    <s v="P0"/>
    <s v="Благодійна допомога на статутну діяльність"/>
    <s v="-"/>
    <n v="21660887"/>
    <s v="неприбуткова"/>
    <s v="0032 - громадськi об'єднання"/>
    <s v="140.5.9"/>
    <x v="2"/>
  </r>
  <r>
    <n v="-15000"/>
    <s v="UAH"/>
    <s v="P0"/>
    <s v="Спонсорська допомога"/>
    <s v="лист"/>
    <s v="20303961"/>
    <s v="неприбуткова"/>
    <s v="0032 - громадськi об'єднання"/>
    <s v="140.5.9"/>
    <x v="3"/>
  </r>
  <r>
    <n v="-159500"/>
    <s v="UAH"/>
    <s v="P0"/>
    <s v="Благодійна допомога для придбання полу автоматично"/>
    <s v="лист"/>
    <s v="39942620"/>
    <s v="неприбуткова"/>
    <s v="0036 - благодiйнi органiзацiї"/>
    <s v="140.5.9"/>
    <x v="4"/>
  </r>
  <r>
    <n v="-29450"/>
    <s v="UAH"/>
    <s v="P0"/>
    <s v="Спонсорська допомога для організації заходу"/>
    <s v="лист"/>
    <s v="39942620"/>
    <s v="неприбуткова"/>
    <s v="0036 - благодiйнi органiзацiї"/>
    <s v="140.5.9"/>
    <x v="4"/>
  </r>
  <r>
    <n v="-20000"/>
    <s v="UAH"/>
    <s v="P0"/>
    <s v="Спонсорська допомога"/>
    <s v="лист"/>
    <s v="36886658"/>
    <s v="неприбуткова"/>
    <s v="0032 - громадськi об'єднання"/>
    <s v="140.5.9"/>
    <x v="5"/>
  </r>
  <r>
    <n v="-35000"/>
    <s v="UAH"/>
    <s v="P0"/>
    <s v="Спонсорська допомога"/>
    <s v="лист"/>
    <s v="39386096"/>
    <s v="неприбуткова"/>
    <s v="0036 - благодiйнi органiзацiї"/>
    <s v="140.5.9"/>
    <x v="6"/>
  </r>
  <r>
    <n v="-10000"/>
    <s v="UAH"/>
    <s v="P0"/>
    <s v="Спонс допомога «Дні здоров’я» 13-14.04.2019"/>
    <s v="лист"/>
    <s v="42671677"/>
    <s v="неприбуткова"/>
    <s v="0032 - громадськi об'єднання"/>
    <s v="140.5.9"/>
    <x v="7"/>
  </r>
  <r>
    <n v="-280000"/>
    <s v="UAH"/>
    <s v="P0"/>
    <s v="Спонсорська допомога"/>
    <s v="-"/>
    <s v="20071736"/>
    <s v="неприбуткова"/>
    <s v="0032 - громадськi об'єднання"/>
    <s v="140.5.9"/>
    <x v="8"/>
  </r>
  <r>
    <n v="-10000"/>
    <s v="UAH"/>
    <s v="P0"/>
    <s v="Спонсорська допомога"/>
    <s v="лист"/>
    <s v="42228639"/>
    <s v="неприбуткова"/>
    <s v="0032 - громадськi об'єднання"/>
    <s v="140.5.9"/>
    <x v="9"/>
  </r>
  <r>
    <n v="-15000"/>
    <s v="UAH"/>
    <s v="P0"/>
    <s v="Благодійна допомога на ремонт"/>
    <s v="-"/>
    <s v="02012183"/>
    <s v="неприбуткова"/>
    <s v="0048 - iншi юридичнi особи, дiяльнiсть яких вiдповiдає вимогам, встановленим пунктом 133.4 статтi 133 Кодексу."/>
    <s v="140.5.9"/>
    <x v="10"/>
  </r>
  <r>
    <n v="-30000"/>
    <s v="UAH"/>
    <s v="P0"/>
    <s v="Спонсорська допомога"/>
    <s v="лист"/>
    <s v="35502681"/>
    <s v="неприбуткова"/>
    <s v="0032 - громадськi об'єднання"/>
    <s v="140.5.9"/>
    <x v="11"/>
  </r>
  <r>
    <n v="-5000"/>
    <s v="UAH"/>
    <s v="P0"/>
    <s v="Спонсорська допомога Disclosure"/>
    <s v="лист"/>
    <s v="01993871"/>
    <s v="неприбуткова"/>
    <s v="0031 - бюджетнi установи"/>
    <s v="140.5.9"/>
    <x v="12"/>
  </r>
  <r>
    <n v="-15000"/>
    <s v="UAH"/>
    <s v="P0"/>
    <s v="Спонсорська допомога"/>
    <s v="-"/>
    <n v="42631131"/>
    <s v="неприбуткова"/>
    <s v="0032 - громадськi об'єднання"/>
    <s v="140.5.9"/>
    <x v="13"/>
  </r>
  <r>
    <n v="-20000"/>
    <s v="UAH"/>
    <s v="P0"/>
    <s v="Благодійна  допомога"/>
    <s v="-"/>
    <n v="42631131"/>
    <s v="неприбуткова"/>
    <s v="0032 - громадськi об'єднання"/>
    <s v="140.5.9"/>
    <x v="13"/>
  </r>
  <r>
    <n v="-48000"/>
    <s v="UAH"/>
    <s v="P0"/>
    <s v="Спонсорський внесок"/>
    <s v="АКТ використання спонсорської допомоги"/>
    <n v="38934561"/>
    <s v="прибуткова"/>
    <m/>
    <s v="NA"/>
    <x v="14"/>
  </r>
  <r>
    <n v="-20000"/>
    <s v="UAH"/>
    <s v="P0"/>
    <s v="?"/>
    <s v="-"/>
    <s v="42494816"/>
    <s v="неприбуткова"/>
    <s v="0032 - громадськi об'єднання"/>
    <s v="140.5.9"/>
    <x v="1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n v="-3816792"/>
    <s v="UAH"/>
    <s v="Благодійна допомога CGMS monitoring"/>
    <m/>
    <n v="35647551"/>
    <s v="неприбуткова"/>
    <s v="0036 - благодiйнi органiзацiї;"/>
    <s v="140.5.9"/>
    <x v="0"/>
  </r>
  <r>
    <n v="-16200"/>
    <s v="UAH"/>
    <s v="Благодійна допомога для Любарської школи-інтернату"/>
    <m/>
    <n v="42153973"/>
    <s v="неприбуткова"/>
    <s v="0036 - благодiйнi органiзацiї;"/>
    <s v="140.5.9"/>
    <x v="1"/>
  </r>
  <r>
    <n v="-30000"/>
    <s v="UAH"/>
    <s v="Спонсорська допомога"/>
    <m/>
    <n v="34431725"/>
    <s v="неприбуткова"/>
    <s v="0032 - громадськi об'єднання;"/>
    <s v="140.5.9"/>
    <x v="2"/>
  </r>
  <r>
    <n v="-5000"/>
    <s v="UAH"/>
    <s v="Спонсорська допомога на День Діабету"/>
    <m/>
    <n v="25826362"/>
    <s v="неприбуткова"/>
    <s v="0032 - громадськi об'єднання"/>
    <s v="140.5.9"/>
    <x v="3"/>
  </r>
  <r>
    <n v="-115000"/>
    <s v="UAH"/>
    <s v="Благодійна допомога фонду Діабетик"/>
    <m/>
    <n v="21508292"/>
    <s v="неприбуткова"/>
    <s v="0036 - благодiйнi органiзацiї;"/>
    <s v="140.5.9"/>
    <x v="4"/>
  </r>
  <r>
    <n v="-60000"/>
    <s v="UAH"/>
    <s v="Спонсорська допомога на видання 6-го номеру «Діабе"/>
    <m/>
    <n v="21660887"/>
    <s v="неприбуткова"/>
    <s v="0032 - громадськi об'єднання;"/>
    <s v="140.5.9"/>
    <x v="5"/>
  </r>
  <r>
    <n v="-10000"/>
    <s v="UAH"/>
    <s v="Спонсорська допомога на День Діабету"/>
    <m/>
    <n v="42477448"/>
    <s v="неприбуткова"/>
    <s v="0032 - громадськi об'єднання;"/>
    <s v="140.5.9"/>
    <x v="6"/>
  </r>
  <r>
    <n v="-4800"/>
    <s v="UAH"/>
    <s v="Спонсорська допомога"/>
    <m/>
    <n v="33134190"/>
    <s v="неприбуткова"/>
    <s v="0032 - громадськi об'єднання"/>
    <s v="140.5.9"/>
    <x v="7"/>
  </r>
  <r>
    <n v="-20000"/>
    <s v="UAH"/>
    <s v="Спонсорська допомога на День Діабету"/>
    <m/>
    <n v="26325283"/>
    <s v="неприбуткова"/>
    <s v="0032 - громадськi об'єднання;"/>
    <s v="140.5.9"/>
    <x v="8"/>
  </r>
  <r>
    <n v="-35000"/>
    <s v="UAH"/>
    <s v="Спонсорська допомога на День Діабету"/>
    <m/>
    <n v="40754892"/>
    <s v="неприбуткова"/>
    <s v="0032 - громадськi об'єднання;"/>
    <s v="140.5.9"/>
    <x v="9"/>
  </r>
  <r>
    <n v="-40000"/>
    <s v="UAH"/>
    <s v="Спонсорська допомога"/>
    <m/>
    <n v="41321588"/>
    <s v="неприбуткова"/>
    <s v="0032 - громадськi об'єднання;"/>
    <s v="140.5.9"/>
    <x v="10"/>
  </r>
  <r>
    <n v="-568895.21"/>
    <s v="UAH"/>
    <s v="Irrevocable financial aid"/>
    <m/>
    <n v="21642228"/>
    <s v="прибуткова"/>
    <m/>
    <s v="NA"/>
    <x v="11"/>
  </r>
  <r>
    <n v="-25500"/>
    <s v="UAH"/>
    <s v="Спонсорська допомога на День Діабету"/>
    <m/>
    <n v="43198271"/>
    <s v="неприбуткова"/>
    <s v="0032 - громадськi об'єднання;"/>
    <s v="140.5.9"/>
    <x v="12"/>
  </r>
  <r>
    <n v="-140000"/>
    <s v="UAH"/>
    <s v="Спонсорська допомога на День Діабету"/>
    <m/>
    <n v="21660887"/>
    <s v="неприбуткова"/>
    <s v="0032 - громадськi об'єднання;"/>
    <s v="140.5.9"/>
    <x v="5"/>
  </r>
  <r>
    <n v="-10000"/>
    <s v="UAH"/>
    <s v="Спонсорська допомога"/>
    <m/>
    <n v="42477448"/>
    <s v="неприбуткова"/>
    <s v="0032 - громадськi об'єднання;"/>
    <s v="140.5.9"/>
    <x v="6"/>
  </r>
  <r>
    <n v="-3500"/>
    <s v="UAH"/>
    <s v="Спонсорська допомога"/>
    <m/>
    <n v="36550715"/>
    <s v="неприбуткова"/>
    <s v="0032 - громадськi об'єднання;"/>
    <s v="140.5.9"/>
    <x v="13"/>
  </r>
  <r>
    <n v="-20000"/>
    <s v="UAH"/>
    <s v="Спонсорська допомога для організації регіональної"/>
    <m/>
    <n v="42494816"/>
    <s v="неприбуткова"/>
    <s v="0032 - громадськi об'єднання;"/>
    <s v="140.5.9"/>
    <x v="14"/>
  </r>
  <r>
    <n v="-261316"/>
    <s v=""/>
    <m/>
    <m/>
    <n v="39942620"/>
    <s v="неприбуткова"/>
    <s v="0036 - благодiйнi органiзацiї;"/>
    <s v="140.5.9"/>
    <x v="1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-8667"/>
    <n v="-7222.5"/>
    <s v="UAH"/>
    <s v="P1"/>
    <s v="передано НДСЛ &quot;Охматдит&quot;"/>
    <s v="акт"/>
    <s v="01994089"/>
    <s v="неприбуткова"/>
    <s v="0031 - бюджетнi установи"/>
    <s v="140.5.9"/>
    <x v="0"/>
  </r>
  <r>
    <n v="-7449.6"/>
    <n v="-6208.0000000000009"/>
    <s v="UAH"/>
    <s v="P1"/>
    <s v="передано Вінницький обл.клін.ендокринол.центр"/>
    <s v="акт"/>
    <s v="05484178"/>
    <s v="неприбуткова"/>
    <s v="0031 - бюджетнi установи"/>
    <s v="140.5.9"/>
    <x v="1"/>
  </r>
  <r>
    <n v="-23391.599999999999"/>
    <n v="-19493"/>
    <s v="UAH"/>
    <s v="P1"/>
    <s v="передано Дніпровська міс.клін.лік.1"/>
    <s v="акт"/>
    <s v="01984464"/>
    <s v="неприбуткова"/>
    <s v="0031 - бюджетнi установи"/>
    <s v="140.5.9"/>
    <x v="2"/>
  </r>
  <r>
    <n v="-17130.96"/>
    <n v="-14275.8"/>
    <s v="UAH"/>
    <s v="P1"/>
    <s v="передано 4-тій міській клін лікарні м.Львова"/>
    <s v="акт"/>
    <s v="01996651"/>
    <s v="неприбуткова"/>
    <s v="0048 - iншi юридичнi особи, дiяльнiсть яких вiдповiдає вимогам, встановленим пунктом 133.4 статтi 133 Кодексу"/>
    <s v="140.5.9"/>
    <x v="3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x v="0"/>
    <s v="1300001066"/>
    <s v="KR"/>
    <s v=""/>
    <s v="1218/4113/502"/>
    <d v="2019-04-01T00:00:00"/>
    <d v="2019-05-02T00:00:00"/>
    <n v="4061059"/>
    <s v="ЛЬВІВСЬКИЙ ОБЛАСНИЙ ДЕРЖА"/>
    <s v="26201000"/>
    <s v="66502945"/>
    <m/>
    <n v="-97320.16"/>
    <n v="-97320.16"/>
    <m/>
    <s v="UAH"/>
    <n v="-97320.16"/>
    <s v="UAH"/>
    <s v="P0"/>
    <s v="1200001406"/>
    <d v="2019-05-14T00:00:00"/>
    <s v="SGIC"/>
    <s v=""/>
    <m/>
    <m/>
    <s v=""/>
    <x v="0"/>
    <s v="ок"/>
    <s v="клінічне випробовування, без ПДВ"/>
    <s v="01998124"/>
    <s v="неприбуткова"/>
    <s v="0048 - iншi юридичнi особи, дiяльнiсть яких вiдповiдає вимогам, встановленим пунктом 133.4 статтi 133 Кодексу."/>
    <s v="140.5.4."/>
    <x v="0"/>
  </r>
  <r>
    <x v="0"/>
    <s v="1300001658"/>
    <s v="KR"/>
    <s v=""/>
    <s v="9535/4114/502"/>
    <d v="2019-06-03T00:00:00"/>
    <d v="2019-06-20T00:00:00"/>
    <n v="4061059"/>
    <s v="ЛЬВІВСЬКИЙ ОБЛАСНИЙ ДЕРЖА"/>
    <s v="26201000"/>
    <s v="66502945"/>
    <m/>
    <n v="-47795.99"/>
    <n v="-47795.99"/>
    <m/>
    <s v="UAH"/>
    <n v="-47795.99"/>
    <s v="UAH"/>
    <s v="P0"/>
    <s v="1200001883"/>
    <d v="2019-06-24T00:00:00"/>
    <s v="SGIC"/>
    <s v=""/>
    <m/>
    <m/>
    <s v="Поведення клінічного випробування"/>
    <x v="0"/>
    <s v="ок"/>
    <s v="клінічне випробовування, без ПДВ"/>
    <s v="01998124"/>
    <s v="неприбуткова"/>
    <s v="0048 - iншi юридичнi особи, дiяльнiсть яких вiдповiдає вимогам, встановленим пунктом 133.4 статтi 133 Кодексу."/>
    <s v="140.5.4."/>
    <x v="0"/>
  </r>
  <r>
    <x v="0"/>
    <s v="1300001731"/>
    <s v="KR"/>
    <s v=""/>
    <s v="9828/4150/803"/>
    <d v="2019-06-03T00:00:00"/>
    <d v="2019-06-25T00:00:00"/>
    <n v="4061075"/>
    <s v="ІЕОР ІМ.КОМІСАРЕНКА НАМНУ"/>
    <s v="26201000"/>
    <s v="66502945"/>
    <m/>
    <n v="-190998.76"/>
    <n v="-159165.63"/>
    <n v="-31833.13"/>
    <s v="UAH"/>
    <n v="-190998.76"/>
    <s v="UAH"/>
    <s v="P1"/>
    <s v="1200001989"/>
    <d v="2019-07-01T00:00:00"/>
    <s v="VLMZ"/>
    <s v=""/>
    <m/>
    <m/>
    <s v="Поведення клінічного випробування"/>
    <x v="0"/>
    <s v="ок"/>
    <m/>
    <s v="02012013"/>
    <s v="неприбуткова"/>
    <s v="0031 - бюджетнi установи"/>
    <s v="NA"/>
    <x v="1"/>
  </r>
  <r>
    <x v="0"/>
    <s v="1300001130"/>
    <s v="KR"/>
    <s v=""/>
    <s v="1218/4113/506"/>
    <d v="2019-04-01T00:00:00"/>
    <d v="2019-05-02T00:00:00"/>
    <n v="4061280"/>
    <s v="ВІННИЦЬКИЙ НМУ ІМ.ПИРОГОВ"/>
    <s v="26201000"/>
    <s v="66502945"/>
    <m/>
    <n v="-66814.67"/>
    <n v="-66814.67"/>
    <m/>
    <s v="UAH"/>
    <n v="-66814.67"/>
    <s v="UAH"/>
    <s v="P0"/>
    <s v="1200001407"/>
    <d v="2019-05-14T00:00:00"/>
    <s v="SGIC"/>
    <s v=""/>
    <m/>
    <m/>
    <s v=""/>
    <x v="0"/>
    <s v="ок"/>
    <s v="клінічне випробовування"/>
    <s v="02010669"/>
    <s v="неприбуткова"/>
    <s v="0031 - бюджетнi установи"/>
    <s v="NA"/>
    <x v="2"/>
  </r>
  <r>
    <x v="0"/>
    <s v="1300001736"/>
    <s v="KR"/>
    <s v=""/>
    <s v="9828/4150/806"/>
    <d v="2019-06-03T00:00:00"/>
    <d v="2019-06-25T00:00:00"/>
    <n v="4061280"/>
    <s v="ВІННИЦЬКИЙ НМУ ІМ.ПИРОГОВ"/>
    <s v="26201000"/>
    <s v="66502945"/>
    <m/>
    <n v="-187897.74"/>
    <n v="-187897.74"/>
    <m/>
    <s v="UAH"/>
    <n v="-187897.74"/>
    <s v="UAH"/>
    <s v="P0"/>
    <s v="1200001990"/>
    <d v="2019-07-01T00:00:00"/>
    <s v="VLMZ"/>
    <s v=""/>
    <m/>
    <m/>
    <s v="Поведення клінічного випробування"/>
    <x v="0"/>
    <s v="ок"/>
    <m/>
    <s v="02010669"/>
    <s v="неприбуткова"/>
    <s v="0031 - бюджетнi установи"/>
    <s v="NA"/>
    <x v="2"/>
  </r>
  <r>
    <x v="0"/>
    <s v="1300001119"/>
    <s v="KR"/>
    <s v=""/>
    <s v="1218/4113/506"/>
    <d v="2019-04-01T00:00:00"/>
    <d v="2019-05-02T00:00:00"/>
    <n v="4061281"/>
    <s v="ВІННИЦЬКИЙ ОКВЕЦ"/>
    <s v="26201000"/>
    <s v="66502945"/>
    <m/>
    <n v="-66814.67"/>
    <n v="-66814.67"/>
    <m/>
    <s v="UAH"/>
    <n v="-66814.67"/>
    <s v="UAH"/>
    <s v="P0"/>
    <s v="1200001408"/>
    <d v="2019-05-14T00:00:00"/>
    <s v="SGIC"/>
    <s v=""/>
    <m/>
    <m/>
    <s v=""/>
    <x v="0"/>
    <s v="ок"/>
    <s v="клінічне випробування"/>
    <s v="05484178"/>
    <s v="неприбуткова"/>
    <s v="0031 - бюджетнi установи"/>
    <s v="NA"/>
    <x v="3"/>
  </r>
  <r>
    <x v="0"/>
    <s v="1300001754"/>
    <s v="KR"/>
    <s v=""/>
    <s v="9828/4150/807"/>
    <d v="2019-06-03T00:00:00"/>
    <d v="2019-06-25T00:00:00"/>
    <n v="4062185"/>
    <s v="ОКЛ ІМ.ГЕРБАЧЕВСЬКОГО ЖИТ"/>
    <s v="26201000"/>
    <s v="66502945"/>
    <m/>
    <n v="-19873.87"/>
    <n v="-19873.87"/>
    <m/>
    <s v="UAH"/>
    <n v="-19873.87"/>
    <s v="UAH"/>
    <s v="P0"/>
    <s v="1200001991"/>
    <d v="2019-07-01T00:00:00"/>
    <s v="SGIC"/>
    <s v=""/>
    <m/>
    <m/>
    <s v="Поведення клінічного випробування"/>
    <x v="0"/>
    <s v="ок"/>
    <m/>
    <s v="01991406"/>
    <s v="неприбуткова"/>
    <s v="0031 - бюджетнi установи"/>
    <s v="NA"/>
    <x v="4"/>
  </r>
  <r>
    <x v="0"/>
    <s v="1300001067"/>
    <s v="KR"/>
    <s v=""/>
    <s v="1218/4113/501"/>
    <d v="2019-04-01T00:00:00"/>
    <d v="2019-04-26T00:00:00"/>
    <n v="4062230"/>
    <s v="ДВНЗ ТЕРНОПІЛЬСЬКИЙ ДМУ І"/>
    <s v="26201000"/>
    <s v="66502945"/>
    <m/>
    <n v="-155105.49"/>
    <n v="-155105.49"/>
    <m/>
    <s v="UAH"/>
    <n v="-155105.49"/>
    <s v="UAH"/>
    <s v="P0"/>
    <s v="1200001409"/>
    <d v="2019-05-14T00:00:00"/>
    <s v="VLMZ"/>
    <s v=""/>
    <m/>
    <m/>
    <s v=""/>
    <x v="0"/>
    <s v="ок"/>
    <m/>
    <s v="02010830"/>
    <s v="неприбуткова"/>
    <s v="0031 - бюджетнi установи"/>
    <s v="NA"/>
    <x v="5"/>
  </r>
  <r>
    <x v="0"/>
    <s v="1300001069"/>
    <s v="KR"/>
    <s v=""/>
    <s v="1218/4113/501"/>
    <d v="2019-04-01T00:00:00"/>
    <d v="2019-04-26T00:00:00"/>
    <n v="4062231"/>
    <s v="ТЕРНОПІЛЬСЬКА УНІВЕРСИТЕТ"/>
    <s v="26201000"/>
    <s v="66502945"/>
    <m/>
    <n v="-186126.59"/>
    <n v="-155105.49"/>
    <n v="-31021.1"/>
    <s v="UAH"/>
    <n v="-186126.59"/>
    <s v="UAH"/>
    <s v="P1"/>
    <s v="1200001410"/>
    <d v="2019-05-14T00:00:00"/>
    <s v="VLMZ"/>
    <s v=""/>
    <m/>
    <m/>
    <s v=""/>
    <x v="0"/>
    <s v="ок"/>
    <s v="клінічні випробовування, без ПДВ"/>
    <s v="02001311"/>
    <s v="неприбуткова"/>
    <s v="0048 - iншi юридичнi особи, дiяльнiсть яких вiдповiдає вимогам, встановленим пунктом 133.4 статтi 133 Кодексу"/>
    <s v="140.5.4."/>
    <x v="6"/>
  </r>
  <r>
    <x v="0"/>
    <s v="1300000427"/>
    <s v="KR"/>
    <s v=""/>
    <s v="1"/>
    <d v="2019-02-19T00:00:00"/>
    <d v="2019-03-01T00:00:00"/>
    <n v="4070291"/>
    <s v="НАЦ ІНСТИТУТ ТЕРАПІЇ НАЦ"/>
    <s v="26201000"/>
    <s v="66502945"/>
    <m/>
    <n v="-133245.71"/>
    <n v="-111038.09"/>
    <n v="-22207.62"/>
    <s v="UAH"/>
    <n v="-133245.71"/>
    <s v="UAH"/>
    <s v="P1"/>
    <s v="1200000618"/>
    <d v="2019-03-04T00:00:00"/>
    <s v="VLMZ"/>
    <s v=""/>
    <m/>
    <m/>
    <s v="Надання послуг з організації та проведення клінічн"/>
    <x v="0"/>
    <s v="ок"/>
    <s v="клінічне випробовування"/>
    <s v="04528465"/>
    <s v="неприбуткова"/>
    <s v="0031 - бюджетнi установи"/>
    <s v="NA"/>
    <x v="7"/>
  </r>
  <r>
    <x v="0"/>
    <s v="1300001072"/>
    <s v="KR"/>
    <s v=""/>
    <s v="1218/4113/503"/>
    <d v="2019-04-01T00:00:00"/>
    <d v="2019-04-26T00:00:00"/>
    <n v="4073018"/>
    <s v="КИЇВСЬКА КЛІНІЧНА ЛІКАРНЯ"/>
    <s v="26201000"/>
    <s v="66502945"/>
    <m/>
    <n v="-232964.34"/>
    <n v="-194136.95"/>
    <n v="-38827.39"/>
    <s v="UAH"/>
    <n v="-232964.34"/>
    <s v="UAH"/>
    <s v="P1"/>
    <s v="1200001312"/>
    <d v="2019-05-06T00:00:00"/>
    <s v="VLMZ"/>
    <s v=""/>
    <m/>
    <m/>
    <s v="Поведення клінічного випробування"/>
    <x v="0"/>
    <s v="ок"/>
    <s v="клінічне випробовування, немає печатки постач"/>
    <s v="40081352\609"/>
    <s v="відсутня в реєстрі"/>
    <m/>
    <s v="NA"/>
    <x v="8"/>
  </r>
  <r>
    <x v="0"/>
    <s v="1300001730"/>
    <s v="KR"/>
    <s v=""/>
    <s v="9828/4150/804"/>
    <d v="2019-06-03T00:00:00"/>
    <d v="2019-06-24T00:00:00"/>
    <n v="4073018"/>
    <s v="КИЇВСЬКА КЛІНІЧНА ЛІКАРНЯ"/>
    <s v="26201000"/>
    <s v="66502945"/>
    <m/>
    <n v="-71597.63"/>
    <n v="-59664.69"/>
    <n v="-11932.94"/>
    <s v="UAH"/>
    <n v="-71597.63"/>
    <s v="UAH"/>
    <s v="P1"/>
    <s v="1200001992"/>
    <d v="2019-07-01T00:00:00"/>
    <s v="SGIC"/>
    <s v=""/>
    <m/>
    <m/>
    <s v="Поведення клінічного випробування"/>
    <x v="0"/>
    <s v="ок"/>
    <s v="клінічне випробовування"/>
    <s v="40081352\609"/>
    <s v="відсутня в реєстрі"/>
    <m/>
    <s v="NA"/>
    <x v="8"/>
  </r>
  <r>
    <x v="0"/>
    <s v="1300001327"/>
    <s v="KR"/>
    <s v=""/>
    <s v="1218/4113/502"/>
    <d v="2019-05-17T00:00:00"/>
    <d v="2019-05-27T00:00:00"/>
    <n v="4073019"/>
    <s v="ЛЬВІВСЬКИЙ НАЦІОНАЛЬНИЙ М"/>
    <s v="26201000"/>
    <s v="66502945"/>
    <m/>
    <n v="-113066.41"/>
    <n v="-94222.010000000009"/>
    <n v="-18844.400000000001"/>
    <s v="UAH"/>
    <n v="-113066.41"/>
    <s v="UAH"/>
    <s v="P1"/>
    <s v="1200001660"/>
    <d v="2019-06-03T00:00:00"/>
    <s v="SGIC"/>
    <s v=""/>
    <m/>
    <m/>
    <s v=""/>
    <x v="0"/>
    <s v="ок"/>
    <m/>
    <s v="02010793"/>
    <s v="неприбуткова"/>
    <s v="0031 - бюджетнi установи"/>
    <s v="NA"/>
    <x v="9"/>
  </r>
  <r>
    <x v="0"/>
    <s v="1300001659"/>
    <s v="KR"/>
    <s v=""/>
    <s v="9535/4114/502"/>
    <d v="2019-06-03T00:00:00"/>
    <d v="2019-06-20T00:00:00"/>
    <n v="4073019"/>
    <s v="ЛЬВІВСЬКИЙ НАЦІОНАЛЬНИЙ М"/>
    <s v="26201000"/>
    <s v="66502945"/>
    <m/>
    <n v="-57355.19"/>
    <n v="-47795.990000000005"/>
    <n v="-9559.2000000000007"/>
    <s v="UAH"/>
    <n v="-57355.19"/>
    <s v="UAH"/>
    <s v="P1"/>
    <s v="1200001884"/>
    <d v="2019-06-24T00:00:00"/>
    <s v="SGIC"/>
    <s v=""/>
    <m/>
    <m/>
    <s v="Поведення клінічного випробування"/>
    <x v="0"/>
    <s v="ок"/>
    <s v="клінічне випробовування"/>
    <s v="02010793"/>
    <s v="неприбуткова"/>
    <s v="0031 - бюджетнi установи"/>
    <s v="NA"/>
    <x v="9"/>
  </r>
  <r>
    <x v="0"/>
    <s v="1300001065"/>
    <s v="KR"/>
    <s v=""/>
    <s v="1218/4113/502"/>
    <d v="2019-04-01T00:00:00"/>
    <d v="2019-04-26T00:00:00"/>
    <n v="4073019"/>
    <s v="ЛЬВІВСЬКИЙ НАЦІОНАЛЬНИЙ М"/>
    <s v="26201000"/>
    <s v="66502945"/>
    <m/>
    <n v="-136248.22"/>
    <n v="-113540.18"/>
    <n v="-22708.04"/>
    <s v="UAH"/>
    <n v="-136248.22"/>
    <s v="UAH"/>
    <s v="**"/>
    <s v="1400000357"/>
    <d v="2019-05-27T00:00:00"/>
    <s v="VLMZ"/>
    <s v=""/>
    <m/>
    <m/>
    <s v=""/>
    <x v="0"/>
    <s v="ок"/>
    <s v="клінічне випробовування"/>
    <s v="02010793"/>
    <s v="неприбуткова"/>
    <s v="0031 - бюджетнi установи"/>
    <s v="NA"/>
    <x v="9"/>
  </r>
  <r>
    <x v="0"/>
    <s v="1300001075"/>
    <s v="KR"/>
    <s v=""/>
    <s v="1218/4113/504"/>
    <d v="2019-04-01T00:00:00"/>
    <d v="2019-04-26T00:00:00"/>
    <n v="4073029"/>
    <s v="КОМУНАЛЬНЕ НЕКОМЕРЦІЙНЕ П"/>
    <s v="26201000"/>
    <s v="66502945"/>
    <m/>
    <n v="-232964.34"/>
    <n v="-194136.95"/>
    <n v="-38827.39"/>
    <s v="UAH"/>
    <n v="-232964.34"/>
    <s v="UAH"/>
    <s v="P1"/>
    <s v="1200001413"/>
    <d v="2019-05-14T00:00:00"/>
    <s v="VLMZ"/>
    <s v=""/>
    <m/>
    <m/>
    <s v="Поведення клінічного випробування"/>
    <x v="0"/>
    <s v="ок"/>
    <s v="клінічне випробовування"/>
    <s v="03293617"/>
    <s v="неприбуткова"/>
    <s v="0048 - iншi юридичнi особи, дiяльнiсть яких вiдповiдає вимогам, встановленим пунктом 133.4 статтi 133 Кодексу"/>
    <s v="140.5.4."/>
    <x v="10"/>
  </r>
  <r>
    <x v="0"/>
    <s v="1300001120"/>
    <s v="KR"/>
    <s v=""/>
    <s v="1218/4113/505"/>
    <d v="2019-04-01T00:00:00"/>
    <d v="2019-05-02T00:00:00"/>
    <n v="4073048"/>
    <s v="ВІДОКРЕМЛЕНИЙ СТРУКТУРНИЙ"/>
    <s v="26201000"/>
    <s v="66502945"/>
    <m/>
    <n v="-148514.35"/>
    <n v="-123761.96"/>
    <n v="-24752.39"/>
    <s v="UAH"/>
    <n v="-148514.35"/>
    <s v="UAH"/>
    <s v="P1"/>
    <s v="1200001414"/>
    <d v="2019-05-14T00:00:00"/>
    <s v="VLMZ"/>
    <s v=""/>
    <m/>
    <m/>
    <s v=""/>
    <x v="0"/>
    <s v="ок"/>
    <s v="клінічне випробовування"/>
    <s v="02010681"/>
    <s v="неприбуткова"/>
    <s v="0048 - iншi юридичнi особи, дiяльнiсть яких вiдповiдає вимогам, встановленим пунктом 133.4 статтi 133 Кодексу"/>
    <s v="140.5.4."/>
    <x v="11"/>
  </r>
  <r>
    <x v="0"/>
    <s v="1300001494"/>
    <s v="KR"/>
    <s v=""/>
    <s v="1218/4113/505"/>
    <d v="2019-05-02T00:00:00"/>
    <d v="2019-06-04T00:00:00"/>
    <n v="4073048"/>
    <s v="ВІДОКРЕМЛЕНИЙ СТРУКТУРНИЙ"/>
    <s v="26201000"/>
    <s v="66502945"/>
    <m/>
    <n v="-144604.24"/>
    <n v="-120503.53"/>
    <n v="-24100.71"/>
    <s v="UAH"/>
    <n v="-144604.24"/>
    <s v="UAH"/>
    <s v="P1"/>
    <s v="1200001706"/>
    <d v="2019-06-06T00:00:00"/>
    <s v="VLMZ"/>
    <s v=""/>
    <m/>
    <m/>
    <s v="Поведення клінічного випробування"/>
    <x v="0"/>
    <s v="ок"/>
    <s v="клінічне випробовування"/>
    <s v="02010681"/>
    <s v="неприбуткова"/>
    <s v="0048 - iншi юридичнi особи, дiяльнiсть яких вiдповiдає вимогам, встановленим пунктом 133.4 статтi 133 Кодексу"/>
    <s v="140.5.4."/>
    <x v="11"/>
  </r>
  <r>
    <x v="0"/>
    <s v="1300001657"/>
    <s v="KR"/>
    <s v=""/>
    <s v="9535/4114/501"/>
    <d v="2019-06-03T00:00:00"/>
    <d v="2019-06-20T00:00:00"/>
    <n v="4073048"/>
    <s v="ВІДОКРЕМЛЕНИЙ СТРУКТУРНИЙ"/>
    <s v="26201000"/>
    <s v="66502945"/>
    <m/>
    <n v="-57355.19"/>
    <n v="-47795.990000000005"/>
    <n v="-9559.2000000000007"/>
    <s v="UAH"/>
    <n v="-57355.19"/>
    <s v="UAH"/>
    <s v="P1"/>
    <s v="1200001885"/>
    <d v="2019-06-24T00:00:00"/>
    <s v="SGIC"/>
    <s v=""/>
    <m/>
    <m/>
    <s v="Поведення клінічного випробування"/>
    <x v="0"/>
    <s v="ок"/>
    <s v="клінічне випробовування"/>
    <s v="02010681"/>
    <s v="неприбуткова"/>
    <s v="0048 - iншi юридичнi особи, дiяльнiсть яких вiдповiдає вимогам, встановленим пунктом 133.4 статтi 133 Кодексу"/>
    <s v="140.5.4."/>
    <x v="11"/>
  </r>
  <r>
    <x v="0"/>
    <s v="1300001660"/>
    <s v="KR"/>
    <s v=""/>
    <s v="9535/4114/503"/>
    <d v="2019-06-03T00:00:00"/>
    <d v="2019-06-20T00:00:00"/>
    <n v="4074888"/>
    <s v="МІЖНАР ІНСТИТУТ КЛІНІЧНИХ"/>
    <s v="26201000"/>
    <s v="66502945"/>
    <m/>
    <n v="-95591.97"/>
    <n v="-95591.97"/>
    <m/>
    <s v="UAH"/>
    <n v="-95591.97"/>
    <s v="UAH"/>
    <s v="P0"/>
    <s v="1200001900"/>
    <d v="2019-06-24T00:00:00"/>
    <s v="SGIC"/>
    <s v=""/>
    <m/>
    <m/>
    <s v="Поведення клінічного випробування"/>
    <x v="0"/>
    <s v="ок"/>
    <s v="клінічне випробовування"/>
    <s v="37331490"/>
    <s v="відсутня в реєстрі"/>
    <m/>
    <s v="NA"/>
    <x v="12"/>
  </r>
  <r>
    <x v="0"/>
    <s v="1300001728"/>
    <s v="KR"/>
    <s v=""/>
    <s v="9828/4150/805"/>
    <d v="2019-06-03T00:00:00"/>
    <d v="2019-06-24T00:00:00"/>
    <n v="4075300"/>
    <s v="МІСЬКА КЛІНИЧНА ЛІК 1 ЛІК"/>
    <s v="26201000"/>
    <s v="66502945"/>
    <m/>
    <n v="-96713.15"/>
    <n v="-80594.289999999994"/>
    <n v="-16118.86"/>
    <s v="UAH"/>
    <n v="-96713.15"/>
    <s v="UAH"/>
    <s v="P1"/>
    <s v="1200002021"/>
    <d v="2019-07-01T00:00:00"/>
    <s v="SGIC"/>
    <s v=""/>
    <m/>
    <m/>
    <s v="Поведення клінічного випробування"/>
    <x v="0"/>
    <s v="ок"/>
    <s v="клінічне випробовування"/>
    <s v="01981738"/>
    <s v="неприбуткова"/>
    <s v="0031 - бюджетнi установи"/>
    <s v="NA"/>
    <x v="13"/>
  </r>
  <r>
    <x v="0"/>
    <s v="1300002076"/>
    <s v="KR"/>
    <s v=""/>
    <s v="9535/4114/501"/>
    <d v="2019-06-03T00:00:00"/>
    <d v="2019-07-23T00:00:00"/>
    <n v="4076160"/>
    <s v="Дніпропетровська медична академія"/>
    <s v="26201000"/>
    <s v="63101010"/>
    <s v="66502945"/>
    <n v="-57355.19"/>
    <n v="-47795.991666666669"/>
    <n v="-9559.1983333333337"/>
    <m/>
    <s v="ок"/>
    <s v="UAH"/>
    <s v="P1"/>
    <m/>
    <m/>
    <m/>
    <m/>
    <m/>
    <m/>
    <s v="Поведення клінічного випробування"/>
    <x v="0"/>
    <s v="ок, дата 03.06, клінічні випробування"/>
    <s v="клінічні дослідження"/>
    <s v="02010681"/>
    <s v="неприбуткова"/>
    <s v="0048 - iншi юридичнi особи, дiяльнiсть яких вiдповiдає вимогам, встановленим пунктом 133.4 статтi 133 Кодексу"/>
    <s v="140.5.4."/>
    <x v="11"/>
  </r>
  <r>
    <x v="0"/>
    <s v="1300002907"/>
    <s v="KR"/>
    <s v=""/>
    <s v="9536/4376/554"/>
    <d v="2019-09-02T00:00:00"/>
    <d v="2019-09-30T00:00:00"/>
    <n v="4070291"/>
    <s v="НАЦ ІНСТИТУТ ТЕРАПІЇ НАЦ"/>
    <s v="26201000"/>
    <s v="63101010"/>
    <s v="66502945"/>
    <n v="-60882.95"/>
    <n v="-50735.791666666664"/>
    <n v="-10147.158333333333"/>
    <m/>
    <s v="ок"/>
    <s v="UAH"/>
    <s v="P1"/>
    <m/>
    <m/>
    <m/>
    <m/>
    <m/>
    <m/>
    <s v="Поведення клінічного випробування"/>
    <x v="0"/>
    <s v="ок"/>
    <m/>
    <s v="04528465"/>
    <s v="неприбуткова"/>
    <s v="0031 - бюджетнi установи"/>
    <s v="NA"/>
    <x v="7"/>
  </r>
  <r>
    <x v="0"/>
    <s v="1300002113"/>
    <s v="KR"/>
    <s v=""/>
    <s v="9828/4150/806"/>
    <d v="2019-06-03T00:00:00"/>
    <d v="2019-07-25T00:00:00"/>
    <n v="4061281"/>
    <s v="ВІННИЦЬКИЙ ОКВЕЦ"/>
    <s v="26201000"/>
    <s v="63101010"/>
    <s v="66502945"/>
    <n v="-187897.74"/>
    <n v="-187897.74"/>
    <m/>
    <m/>
    <m/>
    <s v="UAH"/>
    <s v="P0"/>
    <m/>
    <m/>
    <m/>
    <m/>
    <m/>
    <m/>
    <s v="Поведення клінічного випробування"/>
    <x v="0"/>
    <s v="ок"/>
    <m/>
    <s v="05484178"/>
    <s v="неприбуткова"/>
    <s v="0031 - бюджетнi установи"/>
    <s v="NA"/>
    <x v="3"/>
  </r>
  <r>
    <x v="0"/>
    <s v="1300002801"/>
    <s v="KR"/>
    <s v=""/>
    <s v="9536/4376/555"/>
    <d v="2019-09-02T00:00:00"/>
    <d v="2019-09-27T00:00:00"/>
    <n v="1326099"/>
    <s v=" Медичний центр Верум ТОВ"/>
    <s v="26201000"/>
    <s v="63101010"/>
    <s v="66502945"/>
    <n v="-172112.45"/>
    <n v="-143427.04166666669"/>
    <n v="-28685.408333333336"/>
    <m/>
    <m/>
    <s v="UAH"/>
    <s v="P1"/>
    <m/>
    <m/>
    <m/>
    <m/>
    <m/>
    <m/>
    <s v="Поведення клінічного випробування"/>
    <x v="0"/>
    <s v="ок"/>
    <m/>
    <s v="37967444"/>
    <s v="відсутня в реєстрі"/>
    <m/>
    <s v="NA"/>
    <x v="14"/>
  </r>
  <r>
    <x v="0"/>
    <s v="1300004227"/>
    <s v="KR"/>
    <s v="4"/>
    <n v="1326490"/>
    <s v="Громадська асоціація &quot;Українська асоціація клінічних досліджень&quot;"/>
    <d v="2019-10-25T00:00:00"/>
    <d v="2019-12-27T00:00:00"/>
    <s v="26201000"/>
    <n v="63101010"/>
    <s v="UAH"/>
    <m/>
    <n v="-4000"/>
    <n v="-4000"/>
    <m/>
    <m/>
    <m/>
    <s v="UAH"/>
    <s v="P0"/>
    <m/>
    <m/>
    <m/>
    <m/>
    <m/>
    <m/>
    <s v="Участь в конференції з клінічних випробувань"/>
    <x v="1"/>
    <s v="ок"/>
    <s v="участь в зїзді"/>
    <s v="42298204"/>
    <s v="неприбуткова"/>
    <s v="0032 - громадськi об'єднання"/>
    <s v="140.5.4."/>
    <x v="15"/>
  </r>
  <r>
    <x v="0"/>
    <s v="1300004003"/>
    <s v="KR"/>
    <s v="NN8640-4263-853"/>
    <n v="4061281"/>
    <s v="ВІННИЦЬКИЙ ОКВЕЦ"/>
    <d v="2019-12-05T00:00:00"/>
    <d v="2019-12-20T00:00:00"/>
    <s v="26201000"/>
    <n v="63101010"/>
    <s v="UAH"/>
    <m/>
    <n v="-3589.54"/>
    <n v="-3589.54"/>
    <m/>
    <m/>
    <m/>
    <s v="UAH"/>
    <s v="P0"/>
    <m/>
    <m/>
    <m/>
    <m/>
    <m/>
    <m/>
    <s v=""/>
    <x v="0"/>
    <m/>
    <m/>
    <s v="05484178"/>
    <s v="неприбуткова"/>
    <s v="0031 - бюджетнi установи"/>
    <s v="NA"/>
    <x v="3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s v="Document Number"/>
    <s v="Document Type"/>
    <s v="Special G/L ind."/>
    <s v="Reference"/>
    <s v="Document Date"/>
    <s v="Posting Date"/>
    <s v="Account"/>
    <s v="Vendor"/>
    <s v="G/L Account"/>
    <s v="Alternative Account No."/>
    <s v="Offsetting acct no."/>
    <s v="Amount in local currency, без ПДВ"/>
    <s v="Local Currency"/>
    <s v="Tax code"/>
    <m/>
    <m/>
    <m/>
    <m/>
    <m/>
    <m/>
    <m/>
    <m/>
    <m/>
    <m/>
    <s v="Text"/>
    <x v="2"/>
    <s v="Наявність документу"/>
    <s v="Код ЄДРПОУ"/>
    <s v="Неприбуткова організація"/>
    <s v="Ознака бюджетної установи"/>
    <s v="стаття ПКУ"/>
    <m/>
    <x v="17"/>
  </r>
  <r>
    <x v="2"/>
    <s v="1300002617"/>
    <s v="KR"/>
    <s v=""/>
    <s v="19"/>
    <d v="2019-08-23T00:00:00"/>
    <d v="2019-08-30T00:00:00"/>
    <n v="1304447"/>
    <s v="АСОЦІАЦІЯ ДИТЯЧИХ ЕНДОКРИ"/>
    <s v="26201000"/>
    <s v="63101010"/>
    <n v="48230000"/>
    <n v="-100000"/>
    <s v="UAH"/>
    <s v="P0"/>
    <m/>
    <m/>
    <m/>
    <m/>
    <m/>
    <m/>
    <m/>
    <m/>
    <m/>
    <m/>
    <s v="Спонсорська допомога для організації заходу"/>
    <x v="1"/>
    <s v="-"/>
    <n v="33834832"/>
    <s v="неприбуткова"/>
    <s v="0032 - громадськi об'єднання"/>
    <s v="140.5.9"/>
    <m/>
    <x v="18"/>
  </r>
  <r>
    <x v="2"/>
    <s v="1300002035"/>
    <s v="KR"/>
    <s v=""/>
    <s v="18"/>
    <d v="2019-07-02T00:00:00"/>
    <d v="2019-07-15T00:00:00"/>
    <n v="1299369"/>
    <s v="БЛАГОДIЙНИЙ ФОНД ДIАБЕТИК"/>
    <s v="26201000"/>
    <s v="63101010"/>
    <s v="49010000"/>
    <n v="-75000"/>
    <s v="UAH"/>
    <s v="P0"/>
    <m/>
    <m/>
    <m/>
    <m/>
    <m/>
    <m/>
    <m/>
    <m/>
    <m/>
    <m/>
    <s v="Благодійна допомога фонду Діабетик"/>
    <x v="3"/>
    <s v="-"/>
    <n v="21508292"/>
    <s v="неприбуткова"/>
    <s v="0036 - благодiйнi органiзацiї"/>
    <s v="140.5.9"/>
    <m/>
    <x v="19"/>
  </r>
  <r>
    <x v="2"/>
    <s v="1300000353"/>
    <s v="KR"/>
    <s v=""/>
    <s v="1"/>
    <d v="2019-02-05T00:00:00"/>
    <d v="2019-02-18T00:00:00"/>
    <n v="1299411"/>
    <s v="МІЖНАРОДНА ДIАБЕТИЧНА АСО"/>
    <s v="26201000"/>
    <s v="63101010"/>
    <s v="49010000"/>
    <n v="-60000"/>
    <s v="UAH"/>
    <s v="P0"/>
    <m/>
    <m/>
    <m/>
    <m/>
    <m/>
    <m/>
    <m/>
    <m/>
    <m/>
    <m/>
    <s v="Благодійна допомога на видання 1-го номеру журналу"/>
    <x v="3"/>
    <s v="лист"/>
    <n v="21660887"/>
    <s v="неприбуткова"/>
    <s v="0032 - громадськi об'єднання"/>
    <s v="140.5.9"/>
    <m/>
    <x v="20"/>
  </r>
  <r>
    <x v="2"/>
    <s v="1300000937"/>
    <s v="KR"/>
    <s v=""/>
    <s v="6"/>
    <d v="2019-03-28T00:00:00"/>
    <d v="2019-04-12T00:00:00"/>
    <n v="1299411"/>
    <s v="МІЖНАРОДНА ДIАБЕТИЧНА АСО"/>
    <s v="26201000"/>
    <s v="63101010"/>
    <s v="49010000"/>
    <n v="-60000"/>
    <s v="UAH"/>
    <s v="P0"/>
    <m/>
    <m/>
    <m/>
    <m/>
    <m/>
    <m/>
    <m/>
    <m/>
    <m/>
    <m/>
    <s v="Благодійна допомога на видання 2-го номеру журналу"/>
    <x v="3"/>
    <s v="лист"/>
    <n v="21660887"/>
    <s v="неприбуткова"/>
    <s v="0032 - громадськi об'єднання"/>
    <s v="140.5.9"/>
    <m/>
    <x v="20"/>
  </r>
  <r>
    <x v="2"/>
    <s v="1300001629"/>
    <s v="KR"/>
    <s v=""/>
    <s v="12"/>
    <d v="2019-05-14T00:00:00"/>
    <d v="2019-06-12T00:00:00"/>
    <n v="1299411"/>
    <s v="МІЖНАРОДНА ДIАБЕТИЧНА АСО"/>
    <s v="26201000"/>
    <s v="63101010"/>
    <s v="49010000"/>
    <n v="-60000"/>
    <s v="UAH"/>
    <s v="P0"/>
    <m/>
    <m/>
    <m/>
    <m/>
    <m/>
    <m/>
    <m/>
    <m/>
    <m/>
    <m/>
    <s v="Благодійна допомога на видання 2-го номеру"/>
    <x v="3"/>
    <s v="лист"/>
    <n v="21660887"/>
    <s v="неприбуткова"/>
    <s v="0032 - громадськi об'єднання"/>
    <s v="140.5.9"/>
    <m/>
    <x v="20"/>
  </r>
  <r>
    <x v="2"/>
    <s v="1300001630"/>
    <s v="KR"/>
    <s v=""/>
    <s v="17"/>
    <d v="2019-05-30T00:00:00"/>
    <d v="2019-06-12T00:00:00"/>
    <n v="1299411"/>
    <s v="МІЖНАРОДНА ДIАБЕТИЧНА АСО"/>
    <s v="26201000"/>
    <s v="63101010"/>
    <s v="49010000"/>
    <n v="-60000"/>
    <s v="UAH"/>
    <s v="P0"/>
    <m/>
    <m/>
    <m/>
    <m/>
    <m/>
    <m/>
    <m/>
    <m/>
    <m/>
    <m/>
    <s v="Благодійна допомога на видання 4-го номеру"/>
    <x v="3"/>
    <s v="лист"/>
    <n v="21660887"/>
    <s v="неприбуткова"/>
    <s v="0032 - громадськi об'єднання"/>
    <s v="140.5.9"/>
    <m/>
    <x v="20"/>
  </r>
  <r>
    <x v="2"/>
    <s v="1300000882"/>
    <s v="KR"/>
    <s v=""/>
    <s v="1"/>
    <d v="2019-01-18T00:00:00"/>
    <d v="2019-04-04T00:00:00"/>
    <n v="1304447"/>
    <s v="АСОЦІАЦІЯ ДИТЯЧИХ ЕНДОКРИ"/>
    <s v="26201000"/>
    <s v="63101010"/>
    <s v="48030000"/>
    <n v="-100000"/>
    <s v="UAH"/>
    <s v="P0"/>
    <m/>
    <m/>
    <m/>
    <m/>
    <m/>
    <m/>
    <m/>
    <m/>
    <m/>
    <m/>
    <s v="Спонсорська допомога для організації заходу"/>
    <x v="1"/>
    <s v="лист"/>
    <s v="33834832"/>
    <s v="неприбуткова"/>
    <s v="0032 - громадськi об'єднання"/>
    <s v="140.5.9"/>
    <m/>
    <x v="18"/>
  </r>
  <r>
    <x v="2"/>
    <s v="1300002662"/>
    <s v="KR"/>
    <s v=""/>
    <s v="31"/>
    <d v="2019-09-02T00:00:00"/>
    <d v="2019-09-09T00:00:00"/>
    <n v="1299411"/>
    <s v="МІЖНАРОДНА ДIАБЕТИЧНА АСО"/>
    <s v="26201000"/>
    <s v="63101010"/>
    <s v="49010000"/>
    <n v="-60000"/>
    <s v="UAH"/>
    <s v="P0"/>
    <m/>
    <m/>
    <m/>
    <m/>
    <m/>
    <m/>
    <m/>
    <m/>
    <m/>
    <m/>
    <s v="Благодійна допомога на видання 5-го номеру «Діабет"/>
    <x v="3"/>
    <s v="-"/>
    <n v="21660887"/>
    <s v="неприбуткова"/>
    <s v="0032 - громадськi об'єднання"/>
    <s v="140.5.9"/>
    <m/>
    <x v="20"/>
  </r>
  <r>
    <x v="2"/>
    <s v="1300002663"/>
    <s v="KR"/>
    <s v=""/>
    <s v="35"/>
    <d v="2019-09-02T00:00:00"/>
    <d v="2019-09-09T00:00:00"/>
    <n v="1299411"/>
    <s v="МІЖНАРОДНА ДIАБЕТИЧНА АСО"/>
    <s v="26201000"/>
    <s v="63101010"/>
    <s v="49010000"/>
    <n v="-35000"/>
    <s v="UAH"/>
    <s v="P0"/>
    <m/>
    <m/>
    <m/>
    <m/>
    <m/>
    <m/>
    <m/>
    <m/>
    <m/>
    <m/>
    <s v="Благодійна допомога на статутну діяльність"/>
    <x v="3"/>
    <s v="-"/>
    <n v="21660887"/>
    <s v="неприбуткова"/>
    <s v="0032 - громадськi об'єднання"/>
    <s v="140.5.9"/>
    <m/>
    <x v="20"/>
  </r>
  <r>
    <x v="2"/>
    <s v="1300001237"/>
    <s v="KR"/>
    <s v=""/>
    <s v="9"/>
    <d v="2019-04-01T00:00:00"/>
    <d v="2019-05-16T00:00:00"/>
    <n v="1306006"/>
    <s v="ДНІПР РЕГ ТОВ СПРИЯННЯ ХВ"/>
    <s v="26201000"/>
    <s v="63101010"/>
    <s v="48030000"/>
    <n v="-15000"/>
    <s v="UAH"/>
    <s v="P0"/>
    <m/>
    <m/>
    <m/>
    <m/>
    <m/>
    <m/>
    <m/>
    <m/>
    <m/>
    <m/>
    <s v="Спонсорська допомога"/>
    <x v="1"/>
    <s v="лист"/>
    <s v="20303961"/>
    <s v="неприбуткова"/>
    <s v="0032 - громадськi об'єднання"/>
    <s v="140.5.9"/>
    <m/>
    <x v="21"/>
  </r>
  <r>
    <x v="2"/>
    <s v="1300000640"/>
    <s v="KR"/>
    <s v=""/>
    <s v="3"/>
    <d v="2019-02-12T00:00:00"/>
    <d v="2019-03-18T00:00:00"/>
    <n v="1310094"/>
    <s v="БЛАГОДІЙНИЙ ФОНД ДІТИ З Г"/>
    <s v="26201000"/>
    <s v="63101010"/>
    <s v="49010000"/>
    <n v="-159500"/>
    <s v="UAH"/>
    <s v="P0"/>
    <m/>
    <m/>
    <m/>
    <m/>
    <m/>
    <m/>
    <m/>
    <m/>
    <m/>
    <m/>
    <s v="Благодійна допомога для придбання полу автоматично"/>
    <x v="3"/>
    <s v="лист"/>
    <s v="39942620"/>
    <s v="неприбуткова"/>
    <s v="0036 - благодiйнi органiзацiї"/>
    <s v="140.5.9"/>
    <m/>
    <x v="22"/>
  </r>
  <r>
    <x v="2"/>
    <s v="1300000876"/>
    <s v="KR"/>
    <s v=""/>
    <s v="8"/>
    <d v="2019-02-22T00:00:00"/>
    <d v="2019-04-04T00:00:00"/>
    <n v="1310094"/>
    <s v="БЛАГОДІЙНИЙ ФОНД ДІТИ З Г"/>
    <s v="26201000"/>
    <s v="63101010"/>
    <s v="48030000"/>
    <n v="-29450"/>
    <s v="UAH"/>
    <s v="P0"/>
    <m/>
    <m/>
    <m/>
    <m/>
    <m/>
    <m/>
    <m/>
    <m/>
    <m/>
    <m/>
    <s v="Спонсорська допомога для організації заходу"/>
    <x v="1"/>
    <s v="лист"/>
    <s v="39942620"/>
    <s v="неприбуткова"/>
    <s v="0036 - благодiйнi органiзацiї"/>
    <s v="140.5.9"/>
    <m/>
    <x v="22"/>
  </r>
  <r>
    <x v="2"/>
    <s v="1300001244"/>
    <s v="KR"/>
    <s v=""/>
    <s v="20"/>
    <d v="2019-04-17T00:00:00"/>
    <d v="2019-05-17T00:00:00"/>
    <n v="1312024"/>
    <s v="ВІННИЦЬКА ОБЛ АСОЦІАЦІЯ Е"/>
    <s v="26201000"/>
    <s v="63101010"/>
    <s v="48030000"/>
    <n v="-20000"/>
    <s v="UAH"/>
    <s v="P0"/>
    <m/>
    <m/>
    <m/>
    <m/>
    <m/>
    <m/>
    <m/>
    <m/>
    <m/>
    <m/>
    <s v="Спонсорська допомога"/>
    <x v="1"/>
    <s v="лист"/>
    <s v="36886658"/>
    <s v="неприбуткова"/>
    <s v="0032 - громадськi об'єднання"/>
    <s v="140.5.9"/>
    <m/>
    <x v="23"/>
  </r>
  <r>
    <x v="2"/>
    <s v="1300000899"/>
    <s v="KR"/>
    <s v=""/>
    <s v="35"/>
    <d v="2019-03-25T00:00:00"/>
    <d v="2019-04-08T00:00:00"/>
    <n v="1318871"/>
    <s v="САРОКА БЛАГОДІЙНИЙ ФОНД"/>
    <s v="26201000"/>
    <s v="63101010"/>
    <s v="48030000"/>
    <n v="-35000"/>
    <s v="UAH"/>
    <s v="P0"/>
    <m/>
    <m/>
    <m/>
    <m/>
    <m/>
    <m/>
    <m/>
    <m/>
    <m/>
    <m/>
    <s v="Спонсорська допомога"/>
    <x v="1"/>
    <s v="лист"/>
    <s v="39386096"/>
    <s v="неприбуткова"/>
    <s v="0036 - благодiйнi органiзацiї"/>
    <s v="140.5.9"/>
    <m/>
    <x v="24"/>
  </r>
  <r>
    <x v="2"/>
    <s v="1300000974"/>
    <s v="KR"/>
    <s v=""/>
    <s v="02-04/19"/>
    <d v="2019-04-10T00:00:00"/>
    <d v="2019-04-19T00:00:00"/>
    <n v="1319415"/>
    <s v="УАФХ ГРОМАДСЬКА СПІЛКА"/>
    <s v="26201000"/>
    <s v="63101010"/>
    <s v="48030000"/>
    <n v="-10000"/>
    <s v="UAH"/>
    <s v="P0"/>
    <m/>
    <m/>
    <m/>
    <m/>
    <m/>
    <m/>
    <m/>
    <m/>
    <m/>
    <m/>
    <s v="Спонс допомога «Дні здоров’я» 13-14.04.2019"/>
    <x v="1"/>
    <s v="лист"/>
    <s v="42671677"/>
    <s v="неприбуткова"/>
    <s v="0032 - громадськi об'єднання"/>
    <s v="140.5.9"/>
    <m/>
    <x v="25"/>
  </r>
  <r>
    <x v="2"/>
    <s v="1300001955"/>
    <s v="KR"/>
    <s v=""/>
    <s v="23/7Ю"/>
    <d v="2019-05-10T00:00:00"/>
    <d v="2019-06-01T00:00:00"/>
    <n v="1321549"/>
    <s v="ВСЕУКРАЇНСЬКЕ ЛІКАРСЬКЕ Т"/>
    <s v="26201000"/>
    <s v="63101010"/>
    <s v="48230000"/>
    <n v="-280000"/>
    <s v="UAH"/>
    <s v="P0"/>
    <m/>
    <m/>
    <m/>
    <m/>
    <m/>
    <m/>
    <m/>
    <m/>
    <m/>
    <m/>
    <s v="Спонсорська допомога"/>
    <x v="1"/>
    <s v="-"/>
    <s v="20071736"/>
    <s v="неприбуткова"/>
    <s v="0032 - громадськi об'єднання"/>
    <s v="140.5.9"/>
    <m/>
    <x v="26"/>
  </r>
  <r>
    <x v="2"/>
    <s v="1300001590"/>
    <s v="KR"/>
    <s v=""/>
    <s v="11-05/06"/>
    <d v="2019-06-05T00:00:00"/>
    <d v="2019-06-10T00:00:00"/>
    <n v="1322002"/>
    <s v="ДІА-ДІТИ ГО"/>
    <s v="26201000"/>
    <s v="63101010"/>
    <s v="48030000"/>
    <n v="-10000"/>
    <s v="UAH"/>
    <s v="P0"/>
    <m/>
    <m/>
    <m/>
    <m/>
    <m/>
    <m/>
    <m/>
    <m/>
    <m/>
    <m/>
    <s v="Спонсорська допомога"/>
    <x v="1"/>
    <s v="лист"/>
    <s v="42228639"/>
    <s v="неприбуткова"/>
    <s v="0032 - громадськi об'єднання"/>
    <s v="140.5.9"/>
    <m/>
    <x v="27"/>
  </r>
  <r>
    <x v="2"/>
    <s v="1300002056"/>
    <s v="KR"/>
    <s v=""/>
    <s v="314"/>
    <d v="2019-04-25T00:00:00"/>
    <d v="2019-07-16T00:00:00"/>
    <n v="4062190"/>
    <s v="ДУ ІНСТИТУТ ОЗДП НАМН УКР"/>
    <s v="26201000"/>
    <s v="63101010"/>
    <s v="49010000"/>
    <n v="-15000"/>
    <s v="UAH"/>
    <s v="P0"/>
    <m/>
    <m/>
    <m/>
    <m/>
    <m/>
    <m/>
    <m/>
    <m/>
    <m/>
    <m/>
    <s v="Благодійна допомога на ремонт"/>
    <x v="3"/>
    <s v="-"/>
    <s v="02012183"/>
    <s v="неприбуткова"/>
    <s v="0048 - iншi юридичнi особи, дiяльнiсть яких вiдповiдає вимогам, встановленим пунктом 133.4 статтi 133 Кодексу."/>
    <s v="140.5.9"/>
    <m/>
    <x v="28"/>
  </r>
  <r>
    <x v="2"/>
    <s v="1300001329"/>
    <s v="KR"/>
    <s v=""/>
    <s v="9"/>
    <d v="2019-05-17T00:00:00"/>
    <d v="2019-05-27T00:00:00"/>
    <n v="4065563"/>
    <s v="АСОЦІАЦІЯ СІМЕЙНОЇ МЕДИЦИ"/>
    <s v="26201000"/>
    <s v="63101010"/>
    <s v="48230000"/>
    <n v="-30000"/>
    <s v="UAH"/>
    <s v="P0"/>
    <m/>
    <m/>
    <m/>
    <m/>
    <m/>
    <m/>
    <m/>
    <m/>
    <m/>
    <m/>
    <s v="Спонсорська допомога"/>
    <x v="1"/>
    <s v="лист"/>
    <s v="35502681"/>
    <s v="неприбуткова"/>
    <s v="0032 - громадськi об'єднання"/>
    <s v="140.5.9"/>
    <m/>
    <x v="29"/>
  </r>
  <r>
    <x v="2"/>
    <s v="1300000048"/>
    <s v="KR"/>
    <s v=""/>
    <s v="6-Б"/>
    <d v="2019-01-09T00:00:00"/>
    <d v="2019-01-15T00:00:00"/>
    <n v="4067878"/>
    <s v="КМК ЕНДОЦЕНТР"/>
    <s v="26201000"/>
    <s v="63101010"/>
    <s v="48040000"/>
    <n v="-5000"/>
    <s v="UAH"/>
    <s v="P0"/>
    <m/>
    <m/>
    <m/>
    <m/>
    <m/>
    <m/>
    <m/>
    <m/>
    <m/>
    <m/>
    <s v="Спонсорська допомога Disclosure"/>
    <x v="1"/>
    <s v="лист"/>
    <s v="01993871"/>
    <s v="неприбуткова"/>
    <s v="0031 - бюджетнi установи"/>
    <s v="140.5.9"/>
    <m/>
    <x v="30"/>
  </r>
  <r>
    <x v="2"/>
    <s v="1300002664"/>
    <s v="KR"/>
    <s v=""/>
    <s v="52"/>
    <d v="2019-09-02T00:00:00"/>
    <d v="2019-09-09T00:00:00"/>
    <n v="1325489"/>
    <s v="??УКРАЇНСЬКИЙ ЦЕНТР ГЕМОФІЛІЇ"/>
    <s v="26201000"/>
    <s v="63101010"/>
    <s v="48040000"/>
    <n v="-15000"/>
    <s v="UAH"/>
    <s v="P0"/>
    <m/>
    <m/>
    <m/>
    <m/>
    <m/>
    <m/>
    <m/>
    <m/>
    <m/>
    <m/>
    <s v="Спонсорська допомога"/>
    <x v="1"/>
    <s v="-"/>
    <n v="42631131"/>
    <s v="неприбуткова"/>
    <s v="0032 - громадськi об'єднання"/>
    <s v="140.5.9"/>
    <m/>
    <x v="31"/>
  </r>
  <r>
    <x v="2"/>
    <s v="1300002665"/>
    <s v="KR"/>
    <s v=""/>
    <s v="37"/>
    <d v="2019-08-06T00:00:00"/>
    <d v="2019-09-09T00:00:00"/>
    <n v="1325489"/>
    <s v="??УКРАЇНСЬКИЙ ЦЕНТР ГЕМОФІЛІЇ"/>
    <s v="26201000"/>
    <s v="63101010"/>
    <s v="49010000"/>
    <n v="-20000"/>
    <s v="UAH"/>
    <s v="P0"/>
    <m/>
    <m/>
    <m/>
    <m/>
    <m/>
    <m/>
    <m/>
    <m/>
    <m/>
    <m/>
    <s v="Благодійна  допомога"/>
    <x v="3"/>
    <s v="-"/>
    <n v="42631131"/>
    <s v="неприбуткова"/>
    <s v="0032 - громадськi об'єднання"/>
    <s v="140.5.9"/>
    <m/>
    <x v="31"/>
  </r>
  <r>
    <x v="2"/>
    <s v="1300002011"/>
    <s v="KR"/>
    <s v=""/>
    <s v="01-06/02/403"/>
    <d v="2019-06-25T00:00:00"/>
    <d v="2019-07-15T00:00:00"/>
    <n v="1306833"/>
    <s v="БІ БРАЙТ ГРУП ТОВ"/>
    <m/>
    <m/>
    <n v="48230000"/>
    <n v="-48000"/>
    <s v="UAH"/>
    <s v="P0"/>
    <m/>
    <m/>
    <m/>
    <m/>
    <m/>
    <m/>
    <m/>
    <m/>
    <m/>
    <m/>
    <s v="Спонсорський внесок"/>
    <x v="1"/>
    <s v="АКТ використання спонсорської допомоги"/>
    <n v="38934561"/>
    <s v="прибуткова"/>
    <m/>
    <s v="NA"/>
    <m/>
    <x v="32"/>
  </r>
  <r>
    <x v="2"/>
    <s v="1300001052"/>
    <s v="KR"/>
    <s v=""/>
    <s v="УАГГ-08/03"/>
    <d v="2019-04-22T00:00:00"/>
    <d v="2019-04-25T00:00:00"/>
    <n v="1319696"/>
    <s v=" ГО УАЗПГГ ФАКТОР Д"/>
    <s v="26201000"/>
    <s v="63101010"/>
    <s v="48030000"/>
    <n v="-20000"/>
    <s v="UAH"/>
    <s v="P0"/>
    <m/>
    <m/>
    <m/>
    <m/>
    <m/>
    <m/>
    <m/>
    <m/>
    <m/>
    <m/>
    <s v="?"/>
    <x v="1"/>
    <s v="-"/>
    <s v="42494816"/>
    <s v="неприбуткова"/>
    <s v="0032 - громадськi об'єднання"/>
    <s v="140.5.9"/>
    <m/>
    <x v="33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s v="Document Number"/>
    <s v="Document Type"/>
    <s v="Reference"/>
    <s v="Account"/>
    <m/>
    <m/>
    <s v="Vendors"/>
    <s v="Document Date"/>
    <s v="Posting Date"/>
    <s v="G/L Account"/>
    <s v="Amount in doc. curr."/>
    <s v="Document currency"/>
    <s v="Alternative Account No."/>
    <s v="Local Currency"/>
    <m/>
    <m/>
    <m/>
    <m/>
    <m/>
    <m/>
    <m/>
    <m/>
    <m/>
    <s v="Text"/>
    <x v="2"/>
    <s v="Наявність документу"/>
    <s v="Код ЄДРПОУ"/>
    <s v="Неприбуткова організація"/>
    <s v="Ознака бюджетної установи"/>
    <s v="стаття ПКУ"/>
    <m/>
    <x v="17"/>
  </r>
  <r>
    <x v="3"/>
    <m/>
    <s v="1300004150"/>
    <s v="KR"/>
    <s v="40"/>
    <n v="1331332"/>
    <m/>
    <m/>
    <s v=" БО Благодійний фонд За безпечну_x000a_ КИЇВ"/>
    <d v="2019-12-12T00:00:00"/>
    <d v="2019-12-24T00:00:00"/>
    <s v="26201000"/>
    <n v="-3816792"/>
    <s v="UAH"/>
    <n v="63101010"/>
    <s v="UAH"/>
    <m/>
    <m/>
    <m/>
    <m/>
    <m/>
    <m/>
    <m/>
    <m/>
    <m/>
    <s v="Благодійна допомога CGMS monitoring"/>
    <x v="3"/>
    <m/>
    <n v="35647551"/>
    <s v="неприбуткова"/>
    <s v="0036 - благодiйнi органiзацiї;"/>
    <s v="140.5.9"/>
    <m/>
    <x v="34"/>
  </r>
  <r>
    <x v="3"/>
    <m/>
    <s v="1300003940"/>
    <s v="KR"/>
    <s v="12/12"/>
    <n v="1331078"/>
    <m/>
    <m/>
    <s v="БЛАГОДІЙНА ОРГАНІЗАЦІЯ БЛАГОДІЙНИЙ"/>
    <d v="2019-11-21T00:00:00"/>
    <d v="2019-12-16T00:00:00"/>
    <s v="26201000"/>
    <n v="-16200"/>
    <s v="UAH"/>
    <n v="63101010"/>
    <s v="UAH"/>
    <m/>
    <m/>
    <m/>
    <m/>
    <m/>
    <m/>
    <m/>
    <m/>
    <m/>
    <s v="Благодійна допомога для Любарської школи-інтернату"/>
    <x v="3"/>
    <m/>
    <n v="42153973"/>
    <s v="неприбуткова"/>
    <s v="0036 - благодiйнi органiзацiї;"/>
    <s v="140.5.9"/>
    <m/>
    <x v="35"/>
  </r>
  <r>
    <x v="3"/>
    <m/>
    <s v="1300003911"/>
    <s v="KR"/>
    <s v="16"/>
    <n v="4064617"/>
    <m/>
    <m/>
    <s v="ВСЕУКРАЇНСЬКЕ ТОВАРИСТВО"/>
    <d v="2019-09-02T00:00:00"/>
    <d v="2019-12-11T00:00:00"/>
    <s v="26201000"/>
    <n v="-30000"/>
    <s v="UAH"/>
    <n v="63101010"/>
    <s v="UAH"/>
    <m/>
    <m/>
    <m/>
    <m/>
    <m/>
    <m/>
    <m/>
    <m/>
    <m/>
    <s v="Спонсорська допомога"/>
    <x v="1"/>
    <m/>
    <n v="34431725"/>
    <s v="неприбуткова"/>
    <s v="0032 - громадськi об'єднання;"/>
    <s v="140.5.9"/>
    <m/>
    <x v="36"/>
  </r>
  <r>
    <x v="3"/>
    <m/>
    <s v="1300003576"/>
    <s v="KR"/>
    <s v="11"/>
    <n v="4064732"/>
    <m/>
    <m/>
    <s v="ХЕРСОНСЬКА ОБЛАСНА АСОЦ Д"/>
    <d v="2019-11-08T00:00:00"/>
    <d v="2019-11-24T00:00:00"/>
    <s v="26201000"/>
    <n v="-5000"/>
    <s v="UAH"/>
    <n v="63101010"/>
    <s v="UAH"/>
    <m/>
    <m/>
    <m/>
    <m/>
    <m/>
    <m/>
    <m/>
    <m/>
    <m/>
    <s v="Спонсорська допомога на День Діабету"/>
    <x v="1"/>
    <m/>
    <n v="25826362"/>
    <s v="неприбуткова"/>
    <s v="0032 - громадськi об'єднання"/>
    <s v="140.5.9"/>
    <m/>
    <x v="37"/>
  </r>
  <r>
    <x v="3"/>
    <m/>
    <s v="1300003568"/>
    <s v="KR"/>
    <s v="43"/>
    <n v="1299369"/>
    <m/>
    <m/>
    <s v="БЛАГОДIЙНИЙ ФОНД ДIАБЕТИК"/>
    <d v="2019-11-07T00:00:00"/>
    <d v="2019-11-22T00:00:00"/>
    <s v="26201000"/>
    <n v="-115000"/>
    <s v="UAH"/>
    <n v="63101010"/>
    <s v="UAH"/>
    <m/>
    <m/>
    <m/>
    <m/>
    <m/>
    <m/>
    <m/>
    <m/>
    <m/>
    <s v="Благодійна допомога фонду Діабетик"/>
    <x v="3"/>
    <m/>
    <n v="21508292"/>
    <s v="неприбуткова"/>
    <s v="0036 - благодiйнi органiзацiї;"/>
    <s v="140.5.9"/>
    <m/>
    <x v="19"/>
  </r>
  <r>
    <x v="3"/>
    <m/>
    <s v="1300003529"/>
    <s v="KR"/>
    <s v="52"/>
    <n v="1299411"/>
    <m/>
    <m/>
    <s v="МІЖНАРОДНА ДIАБЕТИЧНА АСО"/>
    <d v="2019-11-07T00:00:00"/>
    <d v="2019-11-19T00:00:00"/>
    <s v="26201000"/>
    <n v="-60000"/>
    <s v="UAH"/>
    <n v="63101010"/>
    <s v="UAH"/>
    <m/>
    <m/>
    <m/>
    <m/>
    <m/>
    <m/>
    <m/>
    <m/>
    <m/>
    <s v="Спонсорська допомога на видання 6-го номеру «Діабе"/>
    <x v="1"/>
    <m/>
    <n v="21660887"/>
    <s v="неприбуткова"/>
    <s v="0032 - громадськi об'єднання;"/>
    <s v="140.5.9"/>
    <m/>
    <x v="20"/>
  </r>
  <r>
    <x v="3"/>
    <m/>
    <s v="1300003455"/>
    <s v="KR"/>
    <s v="1"/>
    <n v="1312646"/>
    <m/>
    <m/>
    <s v="ДІАБЕТ І ДІТИ ГО"/>
    <d v="2019-11-01T00:00:00"/>
    <d v="2019-11-12T00:00:00"/>
    <s v="26201000"/>
    <n v="-10000"/>
    <s v="UAH"/>
    <n v="63101010"/>
    <s v="UAH"/>
    <m/>
    <m/>
    <m/>
    <m/>
    <m/>
    <m/>
    <m/>
    <m/>
    <m/>
    <s v="Спонсорська допомога на День Діабету"/>
    <x v="1"/>
    <m/>
    <n v="42477448"/>
    <s v="неприбуткова"/>
    <s v="0032 - громадськi об'єднання;"/>
    <s v="140.5.9"/>
    <m/>
    <x v="38"/>
  </r>
  <r>
    <x v="3"/>
    <m/>
    <s v="1300003396"/>
    <s v="KR"/>
    <s v="001/2019"/>
    <n v="1328838"/>
    <m/>
    <m/>
    <s v="Запорізька обласна медична"/>
    <d v="2019-10-30T00:00:00"/>
    <d v="2019-11-07T00:00:00"/>
    <s v="26201000"/>
    <n v="-4800"/>
    <s v="UAH"/>
    <n v="63101010"/>
    <s v="UAH"/>
    <m/>
    <m/>
    <m/>
    <m/>
    <m/>
    <m/>
    <m/>
    <m/>
    <m/>
    <s v="Спонсорська допомога"/>
    <x v="1"/>
    <m/>
    <n v="33134190"/>
    <s v="неприбуткова"/>
    <s v="0032 - громадськi об'єднання"/>
    <s v="140.5.9"/>
    <m/>
    <x v="39"/>
  </r>
  <r>
    <x v="3"/>
    <m/>
    <s v="1300003447"/>
    <s v="KR"/>
    <s v="5"/>
    <n v="1328945"/>
    <m/>
    <m/>
    <s v="Діабетична Спілка м.Ужгорода ГО"/>
    <d v="2019-10-09T00:00:00"/>
    <d v="2019-11-11T00:00:00"/>
    <s v="26201000"/>
    <n v="-20000"/>
    <s v="UAH"/>
    <n v="63101010"/>
    <s v="UAH"/>
    <m/>
    <m/>
    <m/>
    <m/>
    <m/>
    <m/>
    <m/>
    <m/>
    <m/>
    <s v="Спонсорська допомога на День Діабету"/>
    <x v="1"/>
    <m/>
    <n v="26325283"/>
    <s v="неприбуткова"/>
    <s v="0032 - громадськi об'єднання;"/>
    <s v="140.5.9"/>
    <m/>
    <x v="40"/>
  </r>
  <r>
    <x v="3"/>
    <m/>
    <s v="1300003400"/>
    <s v="KR"/>
    <s v="13"/>
    <n v="1312773"/>
    <m/>
    <m/>
    <s v="МИКОЛАЇВ ОБЛ ДИАБЕТ АСОЦІ"/>
    <d v="2019-10-24T00:00:00"/>
    <d v="2019-11-07T00:00:00"/>
    <s v="26201000"/>
    <n v="-35000"/>
    <s v="UAH"/>
    <n v="63101010"/>
    <s v="UAH"/>
    <m/>
    <m/>
    <m/>
    <m/>
    <m/>
    <m/>
    <m/>
    <m/>
    <m/>
    <s v="Спонсорська допомога на День Діабету"/>
    <x v="1"/>
    <m/>
    <n v="40754892"/>
    <s v="неприбуткова"/>
    <s v="0032 - громадськi об'єднання;"/>
    <s v="140.5.9"/>
    <m/>
    <x v="41"/>
  </r>
  <r>
    <x v="3"/>
    <m/>
    <s v="1300003383"/>
    <s v="KR"/>
    <s v="16/10"/>
    <n v="1307089"/>
    <m/>
    <m/>
    <s v="АСОЦІАЦІЯ АКУШЕРСЬКИХ АНЕ"/>
    <d v="2019-10-25T00:00:00"/>
    <d v="2019-11-06T00:00:00"/>
    <s v="26201000"/>
    <n v="-40000"/>
    <s v="UAH"/>
    <n v="63101010"/>
    <s v="UAH"/>
    <m/>
    <m/>
    <m/>
    <m/>
    <m/>
    <m/>
    <m/>
    <m/>
    <m/>
    <s v="Спонсорська допомога"/>
    <x v="1"/>
    <m/>
    <n v="41321588"/>
    <s v="неприбуткова"/>
    <s v="0032 - громадськi об'єднання;"/>
    <s v="140.5.9"/>
    <m/>
    <x v="42"/>
  </r>
  <r>
    <x v="3"/>
    <m/>
    <s v="1300003132"/>
    <s v="KR"/>
    <s v="FA/2019"/>
    <n v="1312324"/>
    <m/>
    <m/>
    <s v="ОПТІМА-ФАРМ ЛТД"/>
    <d v="2019-08-05T00:00:00"/>
    <d v="2019-10-24T00:00:00"/>
    <s v="26201000"/>
    <n v="-568895.21"/>
    <s v="UAH"/>
    <n v="63101010"/>
    <s v="UAH"/>
    <m/>
    <m/>
    <m/>
    <m/>
    <m/>
    <m/>
    <m/>
    <m/>
    <m/>
    <s v="Irrevocable financial aid"/>
    <x v="4"/>
    <m/>
    <n v="21642228"/>
    <s v="прибуткова"/>
    <m/>
    <s v="NA"/>
    <m/>
    <x v="43"/>
  </r>
  <r>
    <x v="3"/>
    <m/>
    <s v="1300003436"/>
    <s v="KR"/>
    <s v="1/10"/>
    <n v="1328948"/>
    <m/>
    <m/>
    <s v="ДІА ДЗЕН ГО_x000a_Харківська обл."/>
    <d v="2019-10-30T00:00:00"/>
    <d v="2019-11-11T00:00:00"/>
    <s v="26201000"/>
    <n v="-25500"/>
    <s v="UAH"/>
    <n v="63101010"/>
    <s v="UAH"/>
    <m/>
    <m/>
    <m/>
    <m/>
    <m/>
    <m/>
    <m/>
    <m/>
    <m/>
    <s v="Спонсорська допомога на День Діабету"/>
    <x v="1"/>
    <m/>
    <n v="43198271"/>
    <s v="неприбуткова"/>
    <s v="0032 - громадськi об'єднання;"/>
    <s v="140.5.9"/>
    <m/>
    <x v="44"/>
  </r>
  <r>
    <x v="3"/>
    <m/>
    <s v="1300003356"/>
    <s v="KR"/>
    <s v="39"/>
    <n v="1299411"/>
    <m/>
    <m/>
    <s v="МІЖНАРОДНА ДIАБЕТИЧНА АСО"/>
    <d v="2019-10-08T00:00:00"/>
    <d v="2019-11-04T00:00:00"/>
    <s v="26201000"/>
    <n v="-140000"/>
    <s v="UAH"/>
    <n v="63101010"/>
    <s v="UAH"/>
    <m/>
    <m/>
    <m/>
    <m/>
    <m/>
    <m/>
    <m/>
    <m/>
    <m/>
    <s v="Спонсорська допомога на День Діабету"/>
    <x v="1"/>
    <m/>
    <n v="21660887"/>
    <s v="неприбуткова"/>
    <s v="0032 - громадськi об'єднання;"/>
    <s v="140.5.9"/>
    <m/>
    <x v="20"/>
  </r>
  <r>
    <x v="3"/>
    <m/>
    <s v="1300003148"/>
    <s v="KR"/>
    <s v="26"/>
    <n v="1322002"/>
    <m/>
    <m/>
    <s v="ДІА-ДІТИ ГО"/>
    <d v="2019-10-11T00:00:00"/>
    <d v="2019-10-25T00:00:00"/>
    <s v="26201000"/>
    <n v="-10000"/>
    <s v="UAH"/>
    <n v="63101010"/>
    <s v="UAH"/>
    <m/>
    <m/>
    <m/>
    <m/>
    <m/>
    <m/>
    <m/>
    <m/>
    <m/>
    <s v="Спонсорська допомога"/>
    <x v="1"/>
    <m/>
    <n v="42477448"/>
    <s v="неприбуткова"/>
    <s v="0032 - громадськi об'єднання;"/>
    <s v="140.5.9"/>
    <m/>
    <x v="38"/>
  </r>
  <r>
    <x v="3"/>
    <m/>
    <s v="1300003245"/>
    <s v="KR"/>
    <s v="36"/>
    <n v="4066746"/>
    <m/>
    <m/>
    <s v="СУМСЬКЕ ОБЛАСНЕ ГРОМАДСЬК"/>
    <d v="2019-10-01T00:00:00"/>
    <d v="2019-10-31T00:00:00"/>
    <s v="26201000"/>
    <n v="-3500"/>
    <s v="UAH"/>
    <n v="63101010"/>
    <s v="UAH"/>
    <m/>
    <m/>
    <m/>
    <m/>
    <m/>
    <m/>
    <m/>
    <m/>
    <m/>
    <s v="Спонсорська допомога"/>
    <x v="1"/>
    <m/>
    <n v="36550715"/>
    <s v="неприбуткова"/>
    <s v="0032 - громадськi об'єднання;"/>
    <s v="140.5.9"/>
    <m/>
    <x v="45"/>
  </r>
  <r>
    <x v="3"/>
    <m/>
    <s v="1300003141"/>
    <s v="KR"/>
    <s v="УAГГ-52/09"/>
    <n v="1319696"/>
    <m/>
    <m/>
    <s v=" ГО УАЗПГГ ФАКТОР Д"/>
    <d v="2019-09-29T00:00:00"/>
    <d v="2019-10-24T00:00:00"/>
    <s v="26201000"/>
    <n v="-20000"/>
    <s v="UAH"/>
    <n v="63101010"/>
    <s v="UAH"/>
    <m/>
    <m/>
    <m/>
    <m/>
    <m/>
    <m/>
    <m/>
    <m/>
    <m/>
    <s v="Спонсорська допомога для організації регіональної"/>
    <x v="1"/>
    <m/>
    <n v="42494816"/>
    <s v="неприбуткова"/>
    <s v="0032 - громадськi об'єднання;"/>
    <s v="140.5.9"/>
    <m/>
    <x v="33"/>
  </r>
  <r>
    <x v="3"/>
    <m/>
    <s v="1300004089"/>
    <s v="KR"/>
    <s v="48"/>
    <n v="1310094"/>
    <m/>
    <m/>
    <s v="БЛАГОДІЙНИЙ ФОНД ДІТИ З Г"/>
    <d v="2019-12-05T00:00:00"/>
    <d v="2019-12-24T00:00:00"/>
    <s v="26201000"/>
    <n v="-261316"/>
    <s v=""/>
    <n v="63101010"/>
    <s v="UAH"/>
    <m/>
    <m/>
    <m/>
    <m/>
    <m/>
    <m/>
    <m/>
    <m/>
    <m/>
    <m/>
    <x v="3"/>
    <m/>
    <n v="39942620"/>
    <s v="неприбуткова"/>
    <s v="0036 - благодiйнi органiзацiї;"/>
    <s v="140.5.9"/>
    <m/>
    <x v="22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x v="16"/>
  </r>
  <r>
    <x v="1"/>
    <s v="Document Number"/>
    <s v="Document Type"/>
    <s v="Special G/L ind."/>
    <s v="Reference"/>
    <s v="Document Date"/>
    <s v="Posting Date"/>
    <s v="Account"/>
    <s v="Vendor"/>
    <s v="G/L Account"/>
    <s v="Alternative Account No."/>
    <s v="Offsetting acct no."/>
    <s v="Amount in local currency"/>
    <s v="Amount in local currency, без ПДВ"/>
    <s v="Local Currency"/>
    <s v="Tax code"/>
    <m/>
    <m/>
    <m/>
    <m/>
    <m/>
    <m/>
    <m/>
    <m/>
    <m/>
    <s v="Text"/>
    <x v="2"/>
    <s v="Наявність документу"/>
    <s v="Код ЄДРПОУ"/>
    <s v="Неприбуткова організація"/>
    <s v="Ознака бюджетної установи"/>
    <s v="стаття ПКУ"/>
    <m/>
    <x v="17"/>
  </r>
  <r>
    <x v="4"/>
    <s v="1300000339"/>
    <s v="KR"/>
    <s v=""/>
    <s v="2582"/>
    <d v="2019-02-12T00:00:00"/>
    <d v="2019-02-15T00:00:00"/>
    <n v="4069755"/>
    <s v="ТЕКСТИЛЬ-КОНТАКТ ТОВ"/>
    <s v="26201000"/>
    <s v="63101010"/>
    <s v="49010000"/>
    <n v="-8667"/>
    <n v="-7222.5"/>
    <s v="UAH"/>
    <s v="P1"/>
    <m/>
    <m/>
    <m/>
    <m/>
    <m/>
    <m/>
    <m/>
    <m/>
    <m/>
    <s v="передано НДСЛ &quot;Охматдит&quot;"/>
    <x v="5"/>
    <s v="акт"/>
    <s v="01994089"/>
    <s v="неприбуткова"/>
    <s v="0031 - бюджетнi установи"/>
    <s v="140.5.9"/>
    <m/>
    <x v="46"/>
  </r>
  <r>
    <x v="4"/>
    <s v="1300001475"/>
    <s v="KR"/>
    <s v=""/>
    <s v="СФ-0061988"/>
    <d v="2019-04-25T00:00:00"/>
    <d v="2019-05-30T00:00:00"/>
    <n v="1299431"/>
    <s v="ПРИНТ ЕКСПЕРТ ТОВ"/>
    <s v="26201000"/>
    <s v="63101010"/>
    <s v="49010000"/>
    <n v="-7449.6"/>
    <n v="-6208.0000000000009"/>
    <s v="UAH"/>
    <s v="P1"/>
    <m/>
    <m/>
    <m/>
    <m/>
    <m/>
    <m/>
    <m/>
    <m/>
    <m/>
    <s v="передано Вінницький обл.клін.ендокринол.центр"/>
    <x v="5"/>
    <s v="акт"/>
    <s v="05484178"/>
    <s v="неприбуткова"/>
    <s v="0031 - бюджетнi установи"/>
    <s v="140.5.9"/>
    <m/>
    <x v="47"/>
  </r>
  <r>
    <x v="4"/>
    <s v="1300002077"/>
    <s v="KR"/>
    <s v=""/>
    <s v="СФ-0062491"/>
    <d v="2019-05-30T00:00:00"/>
    <d v="2019-07-23T00:00:00"/>
    <n v="1299431"/>
    <s v="ПРИНТ ЕКСПЕРТ ТОВ"/>
    <s v="26201000"/>
    <s v="63101010"/>
    <s v="49010000"/>
    <n v="-23391.599999999999"/>
    <n v="-19493"/>
    <s v="UAH"/>
    <s v="P1"/>
    <m/>
    <m/>
    <m/>
    <m/>
    <m/>
    <m/>
    <m/>
    <m/>
    <m/>
    <s v="передано Дніпровська міс.клін.лік.1"/>
    <x v="5"/>
    <s v="акт"/>
    <s v="01984464"/>
    <s v="неприбуткова"/>
    <s v="0031 - бюджетнi установи"/>
    <s v="140.5.9"/>
    <m/>
    <x v="48"/>
  </r>
  <r>
    <x v="4"/>
    <s v="1300002007"/>
    <s v="KR"/>
    <s v=""/>
    <s v="СФ-0062492"/>
    <d v="2019-05-30T00:00:00"/>
    <d v="2019-07-15T00:00:00"/>
    <n v="1299431"/>
    <s v="ПРИНТ ЕКСПЕРТ ТОВ"/>
    <s v="26201000"/>
    <s v="63101010"/>
    <s v="49010000"/>
    <n v="-17130.96"/>
    <n v="-14275.8"/>
    <s v="UAH"/>
    <s v="P1"/>
    <m/>
    <m/>
    <m/>
    <m/>
    <m/>
    <m/>
    <m/>
    <m/>
    <m/>
    <s v="передано 4-тій міській клін лікарні м.Львова"/>
    <x v="5"/>
    <s v="акт"/>
    <s v="01996651"/>
    <s v="неприбуткова"/>
    <s v="0048 - iншi юридичнi особи, дiяльнiсть яких вiдповiдає вимогам, встановленим пунктом 133.4 статтi 133 Кодексу"/>
    <s v="140.5.9"/>
    <m/>
    <x v="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Сводная таблица1" cacheId="16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F46" firstHeaderRow="1" firstDataRow="2" firstDataCol="1"/>
  <pivotFields count="34">
    <pivotField axis="axisCol" showAll="0">
      <items count="6">
        <item x="0"/>
        <item x="2"/>
        <item x="3"/>
        <item x="4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defaultSubtotal="0">
      <items count="6">
        <item x="3"/>
        <item x="5"/>
        <item h="1" sd="0" x="2"/>
        <item sd="0" x="0"/>
        <item x="1"/>
        <item x="4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1">
        <item x="32"/>
        <item x="35"/>
        <item x="22"/>
        <item x="34"/>
        <item x="19"/>
        <item x="24"/>
        <item x="2"/>
        <item x="3"/>
        <item x="18"/>
        <item x="15"/>
        <item x="42"/>
        <item x="39"/>
        <item x="29"/>
        <item x="26"/>
        <item x="27"/>
        <item x="38"/>
        <item x="40"/>
        <item x="44"/>
        <item x="41"/>
        <item x="45"/>
        <item x="33"/>
        <item x="31"/>
        <item x="23"/>
        <item x="36"/>
        <item x="25"/>
        <item x="1"/>
        <item x="28"/>
        <item x="7"/>
        <item x="11"/>
        <item x="21"/>
        <item x="8"/>
        <item x="13"/>
        <item x="30"/>
        <item x="4"/>
        <item x="10"/>
        <item x="6"/>
        <item x="0"/>
        <item x="9"/>
        <item x="20"/>
        <item x="43"/>
        <item x="17"/>
        <item x="5"/>
        <item x="14"/>
        <item x="12"/>
        <item x="37"/>
        <item x="16"/>
        <item x="46"/>
        <item x="47"/>
        <item x="48"/>
        <item x="49"/>
        <item t="default"/>
      </items>
    </pivotField>
  </pivotFields>
  <rowFields count="2">
    <field x="26"/>
    <field x="33"/>
  </rowFields>
  <rowItems count="42">
    <i>
      <x/>
    </i>
    <i r="1">
      <x v="1"/>
    </i>
    <i r="1">
      <x v="2"/>
    </i>
    <i r="1">
      <x v="3"/>
    </i>
    <i r="1">
      <x v="4"/>
    </i>
    <i r="1">
      <x v="21"/>
    </i>
    <i r="1">
      <x v="26"/>
    </i>
    <i r="1">
      <x v="38"/>
    </i>
    <i>
      <x v="1"/>
    </i>
    <i r="1">
      <x v="46"/>
    </i>
    <i r="1">
      <x v="47"/>
    </i>
    <i r="1">
      <x v="48"/>
    </i>
    <i r="1">
      <x v="49"/>
    </i>
    <i>
      <x v="3"/>
    </i>
    <i>
      <x v="4"/>
    </i>
    <i r="1">
      <x/>
    </i>
    <i r="1">
      <x v="2"/>
    </i>
    <i r="1">
      <x v="5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9"/>
    </i>
    <i r="1">
      <x v="32"/>
    </i>
    <i r="1">
      <x v="38"/>
    </i>
    <i r="1">
      <x v="44"/>
    </i>
    <i>
      <x v="5"/>
    </i>
    <i r="1">
      <x v="39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Сумма по полю Amount in doc. curr. " fld="12" baseField="32" baseItem="0" numFmtId="4"/>
  </dataFields>
  <formats count="17">
    <format dxfId="16">
      <pivotArea outline="0" collapsedLevelsAreSubtotals="1" fieldPosition="0"/>
    </format>
    <format dxfId="15">
      <pivotArea dataOnly="0" labelOnly="1" outline="0" axis="axisValues" fieldPosition="0"/>
    </format>
    <format dxfId="14">
      <pivotArea dataOnly="0" labelOnly="1" outline="0" axis="axisValues" fieldPosition="0"/>
    </format>
    <format dxfId="13">
      <pivotArea dataOnly="0" labelOnly="1" fieldPosition="0">
        <references count="1">
          <reference field="0" count="3">
            <x v="0"/>
            <x v="1"/>
            <x v="2"/>
          </reference>
        </references>
      </pivotArea>
    </format>
    <format dxfId="12">
      <pivotArea dataOnly="0" labelOnly="1" fieldPosition="0">
        <references count="1">
          <reference field="26" count="1">
            <x v="4"/>
          </reference>
        </references>
      </pivotArea>
    </format>
    <format dxfId="11">
      <pivotArea dataOnly="0" labelOnly="1" fieldPosition="0">
        <references count="1">
          <reference field="26" count="1">
            <x v="0"/>
          </reference>
        </references>
      </pivotArea>
    </format>
    <format dxfId="10">
      <pivotArea dataOnly="0" labelOnly="1" fieldPosition="0">
        <references count="1">
          <reference field="26" count="1">
            <x v="0"/>
          </reference>
        </references>
      </pivotArea>
    </format>
    <format dxfId="9">
      <pivotArea dataOnly="0" labelOnly="1" fieldPosition="0">
        <references count="1">
          <reference field="26" count="1">
            <x v="1"/>
          </reference>
        </references>
      </pivotArea>
    </format>
    <format dxfId="8">
      <pivotArea dataOnly="0" labelOnly="1" fieldPosition="0">
        <references count="1">
          <reference field="26" count="1">
            <x v="5"/>
          </reference>
        </references>
      </pivotArea>
    </format>
    <format dxfId="7">
      <pivotArea dataOnly="0" labelOnly="1" fieldPosition="0">
        <references count="1">
          <reference field="26" count="1">
            <x v="3"/>
          </reference>
        </references>
      </pivotArea>
    </format>
    <format dxfId="6">
      <pivotArea dataOnly="0" labelOnly="1" fieldPosition="0">
        <references count="1">
          <reference field="26" count="1">
            <x v="5"/>
          </reference>
        </references>
      </pivotArea>
    </format>
    <format dxfId="5">
      <pivotArea dataOnly="0" labelOnly="1" fieldPosition="0">
        <references count="1">
          <reference field="26" count="1">
            <x v="3"/>
          </reference>
        </references>
      </pivotArea>
    </format>
    <format dxfId="4">
      <pivotArea dataOnly="0" labelOnly="1" fieldPosition="0">
        <references count="1">
          <reference field="26" count="1">
            <x v="5"/>
          </reference>
        </references>
      </pivotArea>
    </format>
    <format dxfId="3">
      <pivotArea dataOnly="0" labelOnly="1" fieldPosition="0">
        <references count="1">
          <reference field="0" count="4">
            <x v="0"/>
            <x v="1"/>
            <x v="2"/>
            <x v="3"/>
          </reference>
        </references>
      </pivotArea>
    </format>
    <format dxfId="2">
      <pivotArea dataOnly="0" labelOnly="1" fieldPosition="0">
        <references count="1">
          <reference field="0" count="4">
            <x v="0"/>
            <x v="1"/>
            <x v="2"/>
            <x v="3"/>
          </reference>
        </references>
      </pivotArea>
    </format>
    <format dxfId="1">
      <pivotArea grandCol="1" outline="0" collapsedLevelsAreSubtotals="1" fieldPosition="0"/>
    </format>
    <format dxfId="0">
      <pivotArea dataOnly="0" labelOnly="1" fieldPosition="0">
        <references count="1">
          <reference field="26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300-000003000000}" name="Сводная таблица5" cacheId="15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60:B65" firstHeaderRow="1" firstDataRow="1" firstDataCol="1"/>
  <pivotFields count="11">
    <pivotField dataField="1"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1"/>
        <item x="2"/>
        <item x="0"/>
        <item t="default"/>
      </items>
    </pivotField>
  </pivotFields>
  <rowFields count="1">
    <field x="1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Сумма по полю Amount in local currency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300-000002000000}" name="Сводная таблица3" cacheId="14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41:B58" firstHeaderRow="1" firstDataRow="1" firstDataCol="1"/>
  <pivotFields count="9"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7">
        <item x="1"/>
        <item x="15"/>
        <item x="0"/>
        <item x="4"/>
        <item x="10"/>
        <item x="7"/>
        <item x="6"/>
        <item x="8"/>
        <item x="12"/>
        <item x="9"/>
        <item x="13"/>
        <item x="14"/>
        <item x="2"/>
        <item x="5"/>
        <item x="11"/>
        <item x="3"/>
        <item t="default"/>
      </items>
    </pivotField>
  </pivotFields>
  <rowFields count="1">
    <field x="8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Сумма по полю Amount in doc. curr.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300-000001000000}" name="Сводная таблица2" cacheId="13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22:B39" firstHeaderRow="1" firstDataRow="1" firstDataCol="1"/>
  <pivotFields count="10"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7">
        <item x="14"/>
        <item x="4"/>
        <item x="1"/>
        <item x="6"/>
        <item x="0"/>
        <item x="11"/>
        <item x="8"/>
        <item x="9"/>
        <item x="15"/>
        <item x="13"/>
        <item x="5"/>
        <item x="7"/>
        <item x="10"/>
        <item x="3"/>
        <item x="12"/>
        <item x="2"/>
        <item t="default"/>
      </items>
    </pivotField>
  </pivotFields>
  <rowFields count="1">
    <field x="9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Сумма по полю Amount in local currency, без ПДВ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300-000000000000}" name="Сводная таблица1" cacheId="12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20" firstHeaderRow="1" firstDataRow="1" firstDataCol="1"/>
  <pivotFields count="21">
    <pivotField dataField="1"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7">
        <item x="2"/>
        <item x="3"/>
        <item x="15"/>
        <item x="1"/>
        <item x="7"/>
        <item x="11"/>
        <item x="8"/>
        <item x="13"/>
        <item x="4"/>
        <item x="10"/>
        <item x="6"/>
        <item x="0"/>
        <item x="9"/>
        <item x="5"/>
        <item x="14"/>
        <item x="12"/>
        <item t="default"/>
      </items>
    </pivotField>
  </pivotFields>
  <rowFields count="1">
    <field x="2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Сумма по полю Amount in doc. curr. _x000a_incl VAT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pivotTable" Target="../pivotTables/pivotTable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170"/>
  <sheetViews>
    <sheetView tabSelected="1" view="pageBreakPreview" topLeftCell="A160" zoomScale="115" zoomScaleNormal="160" zoomScaleSheetLayoutView="115" workbookViewId="0">
      <selection activeCell="B166" sqref="B166:I169"/>
    </sheetView>
  </sheetViews>
  <sheetFormatPr defaultRowHeight="14.5" x14ac:dyDescent="0.35"/>
  <cols>
    <col min="1" max="1" width="4.6328125" customWidth="1"/>
    <col min="2" max="2" width="22.453125" customWidth="1"/>
    <col min="3" max="3" width="8" customWidth="1"/>
    <col min="4" max="4" width="5.90625" customWidth="1"/>
    <col min="5" max="5" width="19" customWidth="1"/>
    <col min="6" max="6" width="6.36328125" customWidth="1"/>
    <col min="11" max="11" width="13" bestFit="1" customWidth="1"/>
    <col min="13" max="13" width="3.90625" customWidth="1"/>
    <col min="14" max="14" width="15.36328125" customWidth="1"/>
    <col min="17" max="17" width="11.453125" customWidth="1"/>
    <col min="18" max="18" width="13.36328125" customWidth="1"/>
  </cols>
  <sheetData>
    <row r="1" spans="1:15" ht="15" thickBot="1" x14ac:dyDescent="0.4">
      <c r="L1" s="4" t="s">
        <v>85</v>
      </c>
      <c r="M1" s="5"/>
      <c r="N1" s="289" t="s">
        <v>1013</v>
      </c>
      <c r="O1" s="289"/>
    </row>
    <row r="2" spans="1:15" ht="9.75" customHeight="1" x14ac:dyDescent="0.35">
      <c r="A2" s="266"/>
      <c r="B2" s="266" t="s">
        <v>86</v>
      </c>
      <c r="C2" s="266" t="s">
        <v>87</v>
      </c>
      <c r="D2" s="266" t="s">
        <v>0</v>
      </c>
      <c r="E2" s="266" t="s">
        <v>88</v>
      </c>
      <c r="F2" s="266" t="s">
        <v>1</v>
      </c>
      <c r="G2" s="266" t="s">
        <v>2</v>
      </c>
      <c r="H2" s="254" t="s">
        <v>3</v>
      </c>
      <c r="I2" s="255"/>
      <c r="J2" s="256"/>
      <c r="K2" s="254" t="s">
        <v>90</v>
      </c>
      <c r="L2" s="256"/>
      <c r="M2" s="291"/>
      <c r="N2" s="266" t="s">
        <v>91</v>
      </c>
    </row>
    <row r="3" spans="1:15" ht="9.75" customHeight="1" x14ac:dyDescent="0.35">
      <c r="A3" s="267"/>
      <c r="B3" s="267"/>
      <c r="C3" s="267"/>
      <c r="D3" s="267"/>
      <c r="E3" s="267"/>
      <c r="F3" s="267"/>
      <c r="G3" s="267"/>
      <c r="H3" s="257"/>
      <c r="I3" s="290"/>
      <c r="J3" s="259"/>
      <c r="K3" s="257"/>
      <c r="L3" s="259"/>
      <c r="M3" s="292"/>
      <c r="N3" s="267"/>
    </row>
    <row r="4" spans="1:15" ht="9.75" customHeight="1" x14ac:dyDescent="0.35">
      <c r="A4" s="267"/>
      <c r="B4" s="267"/>
      <c r="C4" s="267"/>
      <c r="D4" s="267"/>
      <c r="E4" s="267"/>
      <c r="F4" s="267"/>
      <c r="G4" s="267"/>
      <c r="H4" s="257"/>
      <c r="I4" s="290"/>
      <c r="J4" s="259"/>
      <c r="K4" s="257"/>
      <c r="L4" s="259"/>
      <c r="M4" s="292"/>
      <c r="N4" s="267"/>
    </row>
    <row r="5" spans="1:15" ht="9.75" customHeight="1" x14ac:dyDescent="0.35">
      <c r="A5" s="267"/>
      <c r="B5" s="267"/>
      <c r="C5" s="267"/>
      <c r="D5" s="267"/>
      <c r="E5" s="267"/>
      <c r="F5" s="267"/>
      <c r="G5" s="267"/>
      <c r="H5" s="257"/>
      <c r="I5" s="290"/>
      <c r="J5" s="259"/>
      <c r="K5" s="257"/>
      <c r="L5" s="259"/>
      <c r="M5" s="292"/>
      <c r="N5" s="267"/>
    </row>
    <row r="6" spans="1:15" ht="3.75" customHeight="1" thickBot="1" x14ac:dyDescent="0.4">
      <c r="A6" s="267"/>
      <c r="B6" s="267"/>
      <c r="C6" s="267"/>
      <c r="D6" s="267"/>
      <c r="E6" s="267"/>
      <c r="F6" s="267"/>
      <c r="G6" s="267"/>
      <c r="H6" s="260"/>
      <c r="I6" s="261"/>
      <c r="J6" s="262"/>
      <c r="K6" s="260"/>
      <c r="L6" s="262"/>
      <c r="M6" s="292"/>
      <c r="N6" s="267"/>
    </row>
    <row r="7" spans="1:15" ht="30.75" customHeight="1" x14ac:dyDescent="0.35">
      <c r="A7" s="267"/>
      <c r="B7" s="267"/>
      <c r="C7" s="267"/>
      <c r="D7" s="267"/>
      <c r="E7" s="267"/>
      <c r="F7" s="267"/>
      <c r="G7" s="267"/>
      <c r="H7" s="266" t="s">
        <v>4</v>
      </c>
      <c r="I7" s="266" t="s">
        <v>5</v>
      </c>
      <c r="J7" s="266" t="s">
        <v>6</v>
      </c>
      <c r="K7" s="266" t="s">
        <v>7</v>
      </c>
      <c r="L7" s="266" t="s">
        <v>89</v>
      </c>
      <c r="M7" s="292"/>
      <c r="N7" s="267"/>
    </row>
    <row r="8" spans="1:15" ht="30.75" customHeight="1" thickBot="1" x14ac:dyDescent="0.4">
      <c r="A8" s="268"/>
      <c r="B8" s="267"/>
      <c r="C8" s="267"/>
      <c r="D8" s="267"/>
      <c r="E8" s="267"/>
      <c r="F8" s="267"/>
      <c r="G8" s="268"/>
      <c r="H8" s="268"/>
      <c r="I8" s="268"/>
      <c r="J8" s="268"/>
      <c r="K8" s="268"/>
      <c r="L8" s="268"/>
      <c r="M8" s="293"/>
      <c r="N8" s="268"/>
    </row>
    <row r="9" spans="1:15" x14ac:dyDescent="0.35">
      <c r="A9" s="281" t="s">
        <v>8</v>
      </c>
      <c r="B9" s="283" t="s">
        <v>9</v>
      </c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5"/>
    </row>
    <row r="10" spans="1:15" s="9" customFormat="1" ht="8.25" customHeight="1" x14ac:dyDescent="0.35">
      <c r="A10" s="282"/>
      <c r="B10" s="242" t="s">
        <v>2873</v>
      </c>
      <c r="C10" s="243" t="s">
        <v>20</v>
      </c>
      <c r="D10" s="243" t="s">
        <v>11</v>
      </c>
      <c r="E10" s="243" t="s">
        <v>2874</v>
      </c>
      <c r="F10" s="243"/>
      <c r="G10" s="244"/>
      <c r="H10" s="244"/>
      <c r="I10" s="243"/>
      <c r="J10" s="243"/>
      <c r="K10" s="245">
        <v>52173.91</v>
      </c>
      <c r="L10" s="245">
        <v>1190.54</v>
      </c>
      <c r="M10" s="245"/>
      <c r="N10" s="245"/>
    </row>
    <row r="11" spans="1:15" s="9" customFormat="1" ht="8.25" customHeight="1" x14ac:dyDescent="0.35">
      <c r="A11" s="282"/>
      <c r="B11" s="242" t="s">
        <v>2875</v>
      </c>
      <c r="C11" s="243" t="s">
        <v>2876</v>
      </c>
      <c r="D11" s="243" t="s">
        <v>11</v>
      </c>
      <c r="E11" s="243" t="s">
        <v>2877</v>
      </c>
      <c r="F11" s="243"/>
      <c r="G11" s="244"/>
      <c r="H11" s="244"/>
      <c r="I11" s="243"/>
      <c r="J11" s="243"/>
      <c r="K11" s="245">
        <v>3726.71</v>
      </c>
      <c r="L11" s="245">
        <v>0</v>
      </c>
      <c r="M11" s="245"/>
      <c r="N11" s="245"/>
    </row>
    <row r="12" spans="1:15" s="9" customFormat="1" ht="8.25" customHeight="1" x14ac:dyDescent="0.35">
      <c r="A12" s="282"/>
      <c r="B12" s="242" t="s">
        <v>2878</v>
      </c>
      <c r="C12" s="243" t="s">
        <v>2879</v>
      </c>
      <c r="D12" s="243" t="s">
        <v>11</v>
      </c>
      <c r="E12" s="243" t="s">
        <v>2880</v>
      </c>
      <c r="F12" s="243"/>
      <c r="G12" s="244"/>
      <c r="H12" s="244"/>
      <c r="I12" s="243"/>
      <c r="J12" s="243"/>
      <c r="K12" s="245">
        <v>17356.53</v>
      </c>
      <c r="L12" s="245">
        <v>0</v>
      </c>
      <c r="M12" s="245"/>
      <c r="N12" s="245"/>
    </row>
    <row r="13" spans="1:15" s="9" customFormat="1" ht="8.25" customHeight="1" x14ac:dyDescent="0.35">
      <c r="A13" s="282"/>
      <c r="B13" s="242" t="s">
        <v>2881</v>
      </c>
      <c r="C13" s="243" t="s">
        <v>20</v>
      </c>
      <c r="D13" s="243" t="s">
        <v>11</v>
      </c>
      <c r="E13" s="243" t="s">
        <v>2882</v>
      </c>
      <c r="F13" s="243"/>
      <c r="G13" s="244"/>
      <c r="H13" s="244"/>
      <c r="I13" s="243"/>
      <c r="J13" s="243"/>
      <c r="K13" s="245">
        <v>2484.4699999999998</v>
      </c>
      <c r="L13" s="245">
        <v>0</v>
      </c>
      <c r="M13" s="245"/>
      <c r="N13" s="245"/>
    </row>
    <row r="14" spans="1:15" s="9" customFormat="1" ht="8.25" customHeight="1" x14ac:dyDescent="0.35">
      <c r="A14" s="282"/>
      <c r="B14" s="242" t="s">
        <v>2883</v>
      </c>
      <c r="C14" s="243" t="s">
        <v>32</v>
      </c>
      <c r="D14" s="243" t="s">
        <v>11</v>
      </c>
      <c r="E14" s="243" t="s">
        <v>2884</v>
      </c>
      <c r="F14" s="243"/>
      <c r="G14" s="244"/>
      <c r="H14" s="244"/>
      <c r="I14" s="243"/>
      <c r="J14" s="243"/>
      <c r="K14" s="245">
        <v>14592.54</v>
      </c>
      <c r="L14" s="245">
        <v>0</v>
      </c>
      <c r="M14" s="245"/>
      <c r="N14" s="245"/>
    </row>
    <row r="15" spans="1:15" s="9" customFormat="1" ht="8.25" customHeight="1" x14ac:dyDescent="0.35">
      <c r="A15" s="282"/>
      <c r="B15" s="242" t="s">
        <v>2885</v>
      </c>
      <c r="C15" s="243" t="s">
        <v>20</v>
      </c>
      <c r="D15" s="243" t="s">
        <v>11</v>
      </c>
      <c r="E15" s="243" t="s">
        <v>2886</v>
      </c>
      <c r="F15" s="243"/>
      <c r="G15" s="244"/>
      <c r="H15" s="244"/>
      <c r="I15" s="243"/>
      <c r="J15" s="243"/>
      <c r="K15" s="245">
        <v>3726.71</v>
      </c>
      <c r="L15" s="245">
        <v>0</v>
      </c>
      <c r="M15" s="245"/>
      <c r="N15" s="245"/>
    </row>
    <row r="16" spans="1:15" s="9" customFormat="1" ht="8.25" customHeight="1" x14ac:dyDescent="0.35">
      <c r="A16" s="282"/>
      <c r="B16" s="242" t="s">
        <v>2887</v>
      </c>
      <c r="C16" s="243" t="s">
        <v>20</v>
      </c>
      <c r="D16" s="243" t="s">
        <v>11</v>
      </c>
      <c r="E16" s="243" t="s">
        <v>2888</v>
      </c>
      <c r="F16" s="243"/>
      <c r="G16" s="244"/>
      <c r="H16" s="244"/>
      <c r="I16" s="243"/>
      <c r="J16" s="243"/>
      <c r="K16" s="245">
        <v>6211.18</v>
      </c>
      <c r="L16" s="245">
        <v>0</v>
      </c>
      <c r="M16" s="245"/>
      <c r="N16" s="245"/>
    </row>
    <row r="17" spans="1:14" s="9" customFormat="1" ht="8.25" customHeight="1" x14ac:dyDescent="0.35">
      <c r="A17" s="282"/>
      <c r="B17" s="242" t="s">
        <v>2889</v>
      </c>
      <c r="C17" s="243" t="s">
        <v>2879</v>
      </c>
      <c r="D17" s="243" t="s">
        <v>11</v>
      </c>
      <c r="E17" s="243" t="s">
        <v>2890</v>
      </c>
      <c r="F17" s="243"/>
      <c r="G17" s="244"/>
      <c r="H17" s="244"/>
      <c r="I17" s="243"/>
      <c r="J17" s="243"/>
      <c r="K17" s="245">
        <v>3726.71</v>
      </c>
      <c r="L17" s="245">
        <v>0</v>
      </c>
      <c r="M17" s="245"/>
      <c r="N17" s="245"/>
    </row>
    <row r="18" spans="1:14" ht="8.25" customHeight="1" x14ac:dyDescent="0.35">
      <c r="A18" s="282"/>
      <c r="B18" s="242" t="s">
        <v>2891</v>
      </c>
      <c r="C18" s="243" t="s">
        <v>20</v>
      </c>
      <c r="D18" s="243" t="s">
        <v>11</v>
      </c>
      <c r="E18" s="243" t="s">
        <v>2892</v>
      </c>
      <c r="F18" s="243"/>
      <c r="G18" s="244"/>
      <c r="H18" s="244"/>
      <c r="I18" s="243"/>
      <c r="J18" s="243"/>
      <c r="K18" s="245">
        <v>51552.800000000003</v>
      </c>
      <c r="L18" s="245">
        <v>4278.67</v>
      </c>
      <c r="M18" s="245"/>
      <c r="N18" s="245"/>
    </row>
    <row r="19" spans="1:14" ht="8.25" customHeight="1" x14ac:dyDescent="0.35">
      <c r="A19" s="282"/>
      <c r="B19" s="242" t="s">
        <v>2893</v>
      </c>
      <c r="C19" s="243" t="s">
        <v>2894</v>
      </c>
      <c r="D19" s="243" t="s">
        <v>11</v>
      </c>
      <c r="E19" s="243" t="s">
        <v>2895</v>
      </c>
      <c r="F19" s="243"/>
      <c r="G19" s="244"/>
      <c r="H19" s="244"/>
      <c r="I19" s="243"/>
      <c r="J19" s="243"/>
      <c r="K19" s="245">
        <v>14592.54</v>
      </c>
      <c r="L19" s="245">
        <v>0</v>
      </c>
      <c r="M19" s="245"/>
      <c r="N19" s="245"/>
    </row>
    <row r="20" spans="1:14" ht="8.25" customHeight="1" x14ac:dyDescent="0.35">
      <c r="A20" s="282"/>
      <c r="B20" s="242" t="s">
        <v>12</v>
      </c>
      <c r="C20" s="243" t="s">
        <v>2879</v>
      </c>
      <c r="D20" s="243" t="s">
        <v>11</v>
      </c>
      <c r="E20" s="243" t="s">
        <v>2896</v>
      </c>
      <c r="F20" s="243"/>
      <c r="G20" s="244"/>
      <c r="H20" s="244"/>
      <c r="I20" s="243"/>
      <c r="J20" s="243"/>
      <c r="K20" s="245">
        <v>136054.65</v>
      </c>
      <c r="L20" s="245">
        <v>0</v>
      </c>
      <c r="M20" s="245"/>
      <c r="N20" s="245"/>
    </row>
    <row r="21" spans="1:14" ht="8.25" customHeight="1" x14ac:dyDescent="0.35">
      <c r="A21" s="282"/>
      <c r="B21" s="242" t="s">
        <v>2897</v>
      </c>
      <c r="C21" s="243" t="s">
        <v>2898</v>
      </c>
      <c r="D21" s="243" t="s">
        <v>11</v>
      </c>
      <c r="E21" s="243" t="s">
        <v>2899</v>
      </c>
      <c r="F21" s="243"/>
      <c r="G21" s="244"/>
      <c r="H21" s="244"/>
      <c r="I21" s="243"/>
      <c r="J21" s="243"/>
      <c r="K21" s="245">
        <v>4968.9399999999996</v>
      </c>
      <c r="L21" s="245">
        <v>0</v>
      </c>
      <c r="M21" s="245"/>
      <c r="N21" s="245"/>
    </row>
    <row r="22" spans="1:14" ht="8.25" customHeight="1" x14ac:dyDescent="0.35">
      <c r="A22" s="282"/>
      <c r="B22" s="242" t="s">
        <v>2900</v>
      </c>
      <c r="C22" s="243" t="s">
        <v>2901</v>
      </c>
      <c r="D22" s="243" t="s">
        <v>11</v>
      </c>
      <c r="E22" s="243" t="s">
        <v>2902</v>
      </c>
      <c r="F22" s="243"/>
      <c r="G22" s="244"/>
      <c r="H22" s="244"/>
      <c r="I22" s="243"/>
      <c r="J22" s="243"/>
      <c r="K22" s="245">
        <v>11180.130000000001</v>
      </c>
      <c r="L22" s="245">
        <v>0</v>
      </c>
      <c r="M22" s="245"/>
      <c r="N22" s="245"/>
    </row>
    <row r="23" spans="1:14" ht="8.25" customHeight="1" x14ac:dyDescent="0.35">
      <c r="A23" s="282"/>
      <c r="B23" s="242" t="s">
        <v>2903</v>
      </c>
      <c r="C23" s="243" t="s">
        <v>20</v>
      </c>
      <c r="D23" s="243" t="s">
        <v>11</v>
      </c>
      <c r="E23" s="243" t="s">
        <v>2904</v>
      </c>
      <c r="F23" s="243"/>
      <c r="G23" s="244"/>
      <c r="H23" s="244"/>
      <c r="I23" s="243"/>
      <c r="J23" s="243"/>
      <c r="K23" s="245">
        <v>5360.25</v>
      </c>
      <c r="L23" s="245">
        <v>1285.46</v>
      </c>
      <c r="M23" s="245"/>
      <c r="N23" s="245"/>
    </row>
    <row r="24" spans="1:14" ht="8.25" customHeight="1" x14ac:dyDescent="0.35">
      <c r="A24" s="282"/>
      <c r="B24" s="242" t="s">
        <v>984</v>
      </c>
      <c r="C24" s="243" t="s">
        <v>2905</v>
      </c>
      <c r="D24" s="243" t="s">
        <v>11</v>
      </c>
      <c r="E24" s="243" t="s">
        <v>2906</v>
      </c>
      <c r="F24" s="243"/>
      <c r="G24" s="244"/>
      <c r="H24" s="244"/>
      <c r="I24" s="243"/>
      <c r="J24" s="243"/>
      <c r="K24" s="245">
        <v>25921.74</v>
      </c>
      <c r="L24" s="245">
        <v>0</v>
      </c>
      <c r="M24" s="245"/>
      <c r="N24" s="245"/>
    </row>
    <row r="25" spans="1:14" ht="8.25" customHeight="1" x14ac:dyDescent="0.35">
      <c r="A25" s="282"/>
      <c r="B25" s="242" t="s">
        <v>17</v>
      </c>
      <c r="C25" s="243" t="s">
        <v>18</v>
      </c>
      <c r="D25" s="243" t="s">
        <v>11</v>
      </c>
      <c r="E25" s="243" t="s">
        <v>2907</v>
      </c>
      <c r="F25" s="243"/>
      <c r="G25" s="244"/>
      <c r="H25" s="244"/>
      <c r="I25" s="243"/>
      <c r="J25" s="243"/>
      <c r="K25" s="245">
        <v>7453.42</v>
      </c>
      <c r="L25" s="245">
        <v>0</v>
      </c>
      <c r="M25" s="245"/>
      <c r="N25" s="245"/>
    </row>
    <row r="26" spans="1:14" ht="8.25" customHeight="1" x14ac:dyDescent="0.35">
      <c r="A26" s="282"/>
      <c r="B26" s="242" t="s">
        <v>10</v>
      </c>
      <c r="C26" s="243" t="s">
        <v>2908</v>
      </c>
      <c r="D26" s="243" t="s">
        <v>11</v>
      </c>
      <c r="E26" s="243" t="s">
        <v>2909</v>
      </c>
      <c r="F26" s="243"/>
      <c r="G26" s="244"/>
      <c r="H26" s="244"/>
      <c r="I26" s="243"/>
      <c r="J26" s="243"/>
      <c r="K26" s="245">
        <v>117941.63</v>
      </c>
      <c r="L26" s="245">
        <v>16014.8</v>
      </c>
      <c r="M26" s="245"/>
      <c r="N26" s="245"/>
    </row>
    <row r="27" spans="1:14" ht="8.25" customHeight="1" x14ac:dyDescent="0.35">
      <c r="A27" s="282"/>
      <c r="B27" s="242" t="s">
        <v>2910</v>
      </c>
      <c r="C27" s="243" t="s">
        <v>2911</v>
      </c>
      <c r="D27" s="243" t="s">
        <v>11</v>
      </c>
      <c r="E27" s="243">
        <v>0</v>
      </c>
      <c r="F27" s="243"/>
      <c r="G27" s="244"/>
      <c r="H27" s="244"/>
      <c r="I27" s="243"/>
      <c r="J27" s="243"/>
      <c r="K27" s="245">
        <v>0</v>
      </c>
      <c r="L27" s="245">
        <v>46525.17</v>
      </c>
      <c r="M27" s="245"/>
      <c r="N27" s="245"/>
    </row>
    <row r="28" spans="1:14" ht="8.25" customHeight="1" x14ac:dyDescent="0.35">
      <c r="A28" s="282"/>
      <c r="B28" s="242" t="s">
        <v>2912</v>
      </c>
      <c r="C28" s="243" t="s">
        <v>20</v>
      </c>
      <c r="D28" s="243" t="s">
        <v>11</v>
      </c>
      <c r="E28" s="243" t="s">
        <v>2913</v>
      </c>
      <c r="F28" s="243"/>
      <c r="G28" s="244"/>
      <c r="H28" s="244"/>
      <c r="I28" s="243"/>
      <c r="J28" s="243"/>
      <c r="K28" s="245">
        <v>32298.14</v>
      </c>
      <c r="L28" s="245">
        <v>0</v>
      </c>
      <c r="M28" s="245"/>
      <c r="N28" s="245"/>
    </row>
    <row r="29" spans="1:14" ht="8.25" customHeight="1" x14ac:dyDescent="0.35">
      <c r="A29" s="282"/>
      <c r="B29" s="242" t="s">
        <v>2914</v>
      </c>
      <c r="C29" s="243" t="s">
        <v>20</v>
      </c>
      <c r="D29" s="243" t="s">
        <v>11</v>
      </c>
      <c r="E29" s="243" t="s">
        <v>2915</v>
      </c>
      <c r="F29" s="243"/>
      <c r="G29" s="244"/>
      <c r="H29" s="244"/>
      <c r="I29" s="243"/>
      <c r="J29" s="243"/>
      <c r="K29" s="245">
        <v>12422.36</v>
      </c>
      <c r="L29" s="245">
        <v>0</v>
      </c>
      <c r="M29" s="245"/>
      <c r="N29" s="245"/>
    </row>
    <row r="30" spans="1:14" ht="8.25" customHeight="1" x14ac:dyDescent="0.35">
      <c r="A30" s="282"/>
      <c r="B30" s="242" t="s">
        <v>2916</v>
      </c>
      <c r="C30" s="243" t="s">
        <v>2894</v>
      </c>
      <c r="D30" s="243" t="s">
        <v>11</v>
      </c>
      <c r="E30" s="243" t="s">
        <v>2917</v>
      </c>
      <c r="F30" s="243"/>
      <c r="G30" s="244"/>
      <c r="H30" s="244"/>
      <c r="I30" s="243"/>
      <c r="J30" s="243"/>
      <c r="K30" s="245">
        <v>0</v>
      </c>
      <c r="L30" s="245">
        <v>43524.84</v>
      </c>
      <c r="M30" s="245"/>
      <c r="N30" s="245"/>
    </row>
    <row r="31" spans="1:14" ht="8.25" customHeight="1" x14ac:dyDescent="0.35">
      <c r="A31" s="282"/>
      <c r="B31" s="242" t="s">
        <v>2722</v>
      </c>
      <c r="C31" s="243" t="s">
        <v>2918</v>
      </c>
      <c r="D31" s="243" t="s">
        <v>11</v>
      </c>
      <c r="E31" s="243" t="s">
        <v>2919</v>
      </c>
      <c r="F31" s="243"/>
      <c r="G31" s="244"/>
      <c r="H31" s="244"/>
      <c r="I31" s="243"/>
      <c r="J31" s="243"/>
      <c r="K31" s="245">
        <v>8695.65</v>
      </c>
      <c r="L31" s="245">
        <v>12836.029999999999</v>
      </c>
      <c r="M31" s="245"/>
      <c r="N31" s="245"/>
    </row>
    <row r="32" spans="1:14" ht="8.25" customHeight="1" x14ac:dyDescent="0.35">
      <c r="A32" s="282"/>
      <c r="B32" s="242" t="s">
        <v>2920</v>
      </c>
      <c r="C32" s="243" t="s">
        <v>2921</v>
      </c>
      <c r="D32" s="243" t="s">
        <v>11</v>
      </c>
      <c r="E32" s="243" t="s">
        <v>2922</v>
      </c>
      <c r="F32" s="243"/>
      <c r="G32" s="244"/>
      <c r="H32" s="244"/>
      <c r="I32" s="243"/>
      <c r="J32" s="243"/>
      <c r="K32" s="245">
        <v>3726.71</v>
      </c>
      <c r="L32" s="245">
        <v>0</v>
      </c>
      <c r="M32" s="245"/>
      <c r="N32" s="245"/>
    </row>
    <row r="33" spans="1:14" ht="8.25" customHeight="1" x14ac:dyDescent="0.35">
      <c r="A33" s="282"/>
      <c r="B33" s="242" t="s">
        <v>2923</v>
      </c>
      <c r="C33" s="243" t="s">
        <v>32</v>
      </c>
      <c r="D33" s="243" t="s">
        <v>11</v>
      </c>
      <c r="E33" s="243" t="s">
        <v>2924</v>
      </c>
      <c r="F33" s="243"/>
      <c r="G33" s="244"/>
      <c r="H33" s="244"/>
      <c r="I33" s="243"/>
      <c r="J33" s="243"/>
      <c r="K33" s="245">
        <v>13043.48</v>
      </c>
      <c r="L33" s="245">
        <v>0</v>
      </c>
      <c r="M33" s="245"/>
      <c r="N33" s="245"/>
    </row>
    <row r="34" spans="1:14" ht="8.25" customHeight="1" x14ac:dyDescent="0.35">
      <c r="A34" s="282"/>
      <c r="B34" s="242" t="s">
        <v>2925</v>
      </c>
      <c r="C34" s="243" t="s">
        <v>2926</v>
      </c>
      <c r="D34" s="243" t="s">
        <v>11</v>
      </c>
      <c r="E34" s="243" t="s">
        <v>2927</v>
      </c>
      <c r="F34" s="243"/>
      <c r="G34" s="244"/>
      <c r="H34" s="244"/>
      <c r="I34" s="243"/>
      <c r="J34" s="243"/>
      <c r="K34" s="245">
        <v>3726.71</v>
      </c>
      <c r="L34" s="245">
        <v>0</v>
      </c>
      <c r="M34" s="245"/>
      <c r="N34" s="245"/>
    </row>
    <row r="35" spans="1:14" ht="8.25" customHeight="1" x14ac:dyDescent="0.35">
      <c r="A35" s="282"/>
      <c r="B35" s="242" t="s">
        <v>2928</v>
      </c>
      <c r="C35" s="243" t="s">
        <v>2929</v>
      </c>
      <c r="D35" s="243" t="s">
        <v>11</v>
      </c>
      <c r="E35" s="243" t="s">
        <v>2930</v>
      </c>
      <c r="F35" s="243"/>
      <c r="G35" s="244"/>
      <c r="H35" s="244"/>
      <c r="I35" s="243"/>
      <c r="J35" s="243"/>
      <c r="K35" s="245">
        <v>3105.59</v>
      </c>
      <c r="L35" s="245">
        <v>0</v>
      </c>
      <c r="M35" s="245"/>
      <c r="N35" s="245"/>
    </row>
    <row r="36" spans="1:14" ht="8.25" customHeight="1" x14ac:dyDescent="0.35">
      <c r="A36" s="282"/>
      <c r="B36" s="242" t="s">
        <v>2931</v>
      </c>
      <c r="C36" s="243" t="s">
        <v>20</v>
      </c>
      <c r="D36" s="243" t="s">
        <v>11</v>
      </c>
      <c r="E36" s="243" t="s">
        <v>2932</v>
      </c>
      <c r="F36" s="243"/>
      <c r="G36" s="244"/>
      <c r="H36" s="244"/>
      <c r="I36" s="243"/>
      <c r="J36" s="243"/>
      <c r="K36" s="245">
        <v>6211.18</v>
      </c>
      <c r="L36" s="245">
        <v>0</v>
      </c>
      <c r="M36" s="245"/>
      <c r="N36" s="245"/>
    </row>
    <row r="37" spans="1:14" ht="8.25" customHeight="1" x14ac:dyDescent="0.35">
      <c r="A37" s="282"/>
      <c r="B37" s="242" t="s">
        <v>2727</v>
      </c>
      <c r="C37" s="243" t="s">
        <v>2933</v>
      </c>
      <c r="D37" s="243" t="s">
        <v>11</v>
      </c>
      <c r="E37" s="243" t="s">
        <v>2934</v>
      </c>
      <c r="F37" s="243"/>
      <c r="G37" s="244"/>
      <c r="H37" s="244"/>
      <c r="I37" s="243"/>
      <c r="J37" s="243"/>
      <c r="K37" s="245">
        <v>65838.5</v>
      </c>
      <c r="L37" s="245">
        <v>12677.410000000002</v>
      </c>
      <c r="M37" s="245"/>
      <c r="N37" s="245"/>
    </row>
    <row r="38" spans="1:14" ht="8.25" customHeight="1" x14ac:dyDescent="0.35">
      <c r="A38" s="282"/>
      <c r="B38" s="242" t="s">
        <v>2935</v>
      </c>
      <c r="C38" s="243" t="s">
        <v>2879</v>
      </c>
      <c r="D38" s="243" t="s">
        <v>11</v>
      </c>
      <c r="E38" s="243" t="s">
        <v>2936</v>
      </c>
      <c r="F38" s="243"/>
      <c r="G38" s="244"/>
      <c r="H38" s="244"/>
      <c r="I38" s="243"/>
      <c r="J38" s="243"/>
      <c r="K38" s="245">
        <v>7453.42</v>
      </c>
      <c r="L38" s="245">
        <v>0</v>
      </c>
      <c r="M38" s="245"/>
      <c r="N38" s="245"/>
    </row>
    <row r="39" spans="1:14" ht="8.25" customHeight="1" x14ac:dyDescent="0.35">
      <c r="A39" s="282"/>
      <c r="B39" s="242" t="s">
        <v>2937</v>
      </c>
      <c r="C39" s="243" t="s">
        <v>2876</v>
      </c>
      <c r="D39" s="243" t="s">
        <v>11</v>
      </c>
      <c r="E39" s="243" t="s">
        <v>2938</v>
      </c>
      <c r="F39" s="243"/>
      <c r="G39" s="244"/>
      <c r="H39" s="244"/>
      <c r="I39" s="243"/>
      <c r="J39" s="243"/>
      <c r="K39" s="245">
        <v>3726.71</v>
      </c>
      <c r="L39" s="245">
        <v>0</v>
      </c>
      <c r="M39" s="245"/>
      <c r="N39" s="245"/>
    </row>
    <row r="40" spans="1:14" ht="8.25" customHeight="1" x14ac:dyDescent="0.35">
      <c r="A40" s="282"/>
      <c r="B40" s="242" t="s">
        <v>2939</v>
      </c>
      <c r="C40" s="243" t="s">
        <v>2898</v>
      </c>
      <c r="D40" s="243" t="s">
        <v>11</v>
      </c>
      <c r="E40" s="243" t="s">
        <v>2940</v>
      </c>
      <c r="F40" s="243"/>
      <c r="G40" s="244"/>
      <c r="H40" s="244"/>
      <c r="I40" s="243"/>
      <c r="J40" s="243"/>
      <c r="K40" s="245">
        <v>6211.18</v>
      </c>
      <c r="L40" s="245">
        <v>0</v>
      </c>
      <c r="M40" s="245"/>
      <c r="N40" s="245"/>
    </row>
    <row r="41" spans="1:14" ht="8.25" customHeight="1" x14ac:dyDescent="0.35">
      <c r="A41" s="282"/>
      <c r="B41" s="242" t="s">
        <v>2941</v>
      </c>
      <c r="C41" s="243" t="s">
        <v>80</v>
      </c>
      <c r="D41" s="243" t="s">
        <v>11</v>
      </c>
      <c r="E41" s="243" t="s">
        <v>2942</v>
      </c>
      <c r="F41" s="243"/>
      <c r="G41" s="244"/>
      <c r="H41" s="244"/>
      <c r="I41" s="243"/>
      <c r="J41" s="243"/>
      <c r="K41" s="245">
        <v>6832.3</v>
      </c>
      <c r="L41" s="245">
        <v>0</v>
      </c>
      <c r="M41" s="245"/>
      <c r="N41" s="245"/>
    </row>
    <row r="42" spans="1:14" ht="8.25" customHeight="1" x14ac:dyDescent="0.35">
      <c r="A42" s="282"/>
      <c r="B42" s="242" t="s">
        <v>2943</v>
      </c>
      <c r="C42" s="243" t="s">
        <v>2921</v>
      </c>
      <c r="D42" s="243" t="s">
        <v>11</v>
      </c>
      <c r="E42" s="243" t="s">
        <v>2944</v>
      </c>
      <c r="F42" s="243"/>
      <c r="G42" s="244"/>
      <c r="H42" s="244"/>
      <c r="I42" s="243"/>
      <c r="J42" s="243"/>
      <c r="K42" s="245">
        <v>3726.71</v>
      </c>
      <c r="L42" s="245">
        <v>0</v>
      </c>
      <c r="M42" s="245"/>
      <c r="N42" s="245"/>
    </row>
    <row r="43" spans="1:14" ht="8.25" customHeight="1" x14ac:dyDescent="0.35">
      <c r="A43" s="282"/>
      <c r="B43" s="242" t="s">
        <v>2945</v>
      </c>
      <c r="C43" s="243" t="s">
        <v>20</v>
      </c>
      <c r="D43" s="243" t="s">
        <v>11</v>
      </c>
      <c r="E43" s="243" t="s">
        <v>2946</v>
      </c>
      <c r="F43" s="243"/>
      <c r="G43" s="244"/>
      <c r="H43" s="244"/>
      <c r="I43" s="243"/>
      <c r="J43" s="243"/>
      <c r="K43" s="245">
        <v>115352.77</v>
      </c>
      <c r="L43" s="245">
        <v>19438.669999999998</v>
      </c>
      <c r="M43" s="245"/>
      <c r="N43" s="245"/>
    </row>
    <row r="44" spans="1:14" ht="8.25" customHeight="1" x14ac:dyDescent="0.35">
      <c r="A44" s="282"/>
      <c r="B44" s="242" t="s">
        <v>2947</v>
      </c>
      <c r="C44" s="243" t="s">
        <v>20</v>
      </c>
      <c r="D44" s="243" t="s">
        <v>11</v>
      </c>
      <c r="E44" s="243" t="s">
        <v>2948</v>
      </c>
      <c r="F44" s="243"/>
      <c r="G44" s="244"/>
      <c r="H44" s="244"/>
      <c r="I44" s="243"/>
      <c r="J44" s="243"/>
      <c r="K44" s="245">
        <v>191304.34999999998</v>
      </c>
      <c r="L44" s="245">
        <v>43615.68</v>
      </c>
      <c r="M44" s="245"/>
      <c r="N44" s="245"/>
    </row>
    <row r="45" spans="1:14" ht="8.25" customHeight="1" x14ac:dyDescent="0.35">
      <c r="A45" s="282"/>
      <c r="B45" s="242" t="s">
        <v>24</v>
      </c>
      <c r="C45" s="243" t="s">
        <v>20</v>
      </c>
      <c r="D45" s="243" t="s">
        <v>11</v>
      </c>
      <c r="E45" s="243" t="s">
        <v>2949</v>
      </c>
      <c r="F45" s="243"/>
      <c r="G45" s="244"/>
      <c r="H45" s="244"/>
      <c r="I45" s="243"/>
      <c r="J45" s="243"/>
      <c r="K45" s="245">
        <v>36007.450000000004</v>
      </c>
      <c r="L45" s="245">
        <v>0</v>
      </c>
      <c r="M45" s="245"/>
      <c r="N45" s="245"/>
    </row>
    <row r="46" spans="1:14" ht="8.25" customHeight="1" x14ac:dyDescent="0.35">
      <c r="A46" s="282"/>
      <c r="B46" s="242" t="s">
        <v>2950</v>
      </c>
      <c r="C46" s="243" t="s">
        <v>20</v>
      </c>
      <c r="D46" s="243" t="s">
        <v>11</v>
      </c>
      <c r="E46" s="243" t="s">
        <v>2951</v>
      </c>
      <c r="F46" s="243"/>
      <c r="G46" s="244"/>
      <c r="H46" s="244"/>
      <c r="I46" s="243"/>
      <c r="J46" s="243"/>
      <c r="K46" s="245">
        <v>8695.65</v>
      </c>
      <c r="L46" s="245">
        <v>1133.1199999999999</v>
      </c>
      <c r="M46" s="245"/>
      <c r="N46" s="245"/>
    </row>
    <row r="47" spans="1:14" ht="8.25" customHeight="1" x14ac:dyDescent="0.35">
      <c r="A47" s="282"/>
      <c r="B47" s="242" t="s">
        <v>2952</v>
      </c>
      <c r="C47" s="243" t="s">
        <v>32</v>
      </c>
      <c r="D47" s="243" t="s">
        <v>11</v>
      </c>
      <c r="E47" s="243" t="s">
        <v>2953</v>
      </c>
      <c r="F47" s="243"/>
      <c r="G47" s="244"/>
      <c r="H47" s="244"/>
      <c r="I47" s="243"/>
      <c r="J47" s="243"/>
      <c r="K47" s="245">
        <v>12422.36</v>
      </c>
      <c r="L47" s="245">
        <v>0</v>
      </c>
      <c r="M47" s="245"/>
      <c r="N47" s="245"/>
    </row>
    <row r="48" spans="1:14" ht="8.25" customHeight="1" x14ac:dyDescent="0.35">
      <c r="A48" s="282"/>
      <c r="B48" s="242" t="s">
        <v>2954</v>
      </c>
      <c r="C48" s="243" t="s">
        <v>2898</v>
      </c>
      <c r="D48" s="243" t="s">
        <v>11</v>
      </c>
      <c r="E48" s="243" t="s">
        <v>2955</v>
      </c>
      <c r="F48" s="243"/>
      <c r="G48" s="244"/>
      <c r="H48" s="244"/>
      <c r="I48" s="243"/>
      <c r="J48" s="243"/>
      <c r="K48" s="245">
        <v>0</v>
      </c>
      <c r="L48" s="245">
        <v>12836.029999999999</v>
      </c>
      <c r="M48" s="245"/>
      <c r="N48" s="245"/>
    </row>
    <row r="49" spans="1:14" ht="8.25" customHeight="1" x14ac:dyDescent="0.35">
      <c r="A49" s="282"/>
      <c r="B49" s="242" t="s">
        <v>2956</v>
      </c>
      <c r="C49" s="243" t="s">
        <v>20</v>
      </c>
      <c r="D49" s="243" t="s">
        <v>11</v>
      </c>
      <c r="E49" s="243" t="s">
        <v>2957</v>
      </c>
      <c r="F49" s="243"/>
      <c r="G49" s="244"/>
      <c r="H49" s="244"/>
      <c r="I49" s="243"/>
      <c r="J49" s="243"/>
      <c r="K49" s="245">
        <v>1863.35</v>
      </c>
      <c r="L49" s="245">
        <v>0</v>
      </c>
      <c r="M49" s="245"/>
      <c r="N49" s="245"/>
    </row>
    <row r="50" spans="1:14" ht="8.25" customHeight="1" x14ac:dyDescent="0.35">
      <c r="A50" s="282"/>
      <c r="B50" s="242" t="s">
        <v>2958</v>
      </c>
      <c r="C50" s="243" t="s">
        <v>2959</v>
      </c>
      <c r="D50" s="243" t="s">
        <v>11</v>
      </c>
      <c r="E50" s="243" t="s">
        <v>2960</v>
      </c>
      <c r="F50" s="243"/>
      <c r="G50" s="244"/>
      <c r="H50" s="244"/>
      <c r="I50" s="243"/>
      <c r="J50" s="243"/>
      <c r="K50" s="245">
        <v>6583.85</v>
      </c>
      <c r="L50" s="245">
        <v>0</v>
      </c>
      <c r="M50" s="245"/>
      <c r="N50" s="245"/>
    </row>
    <row r="51" spans="1:14" ht="8.25" customHeight="1" x14ac:dyDescent="0.35">
      <c r="A51" s="282"/>
      <c r="B51" s="242" t="s">
        <v>2961</v>
      </c>
      <c r="C51" s="243" t="s">
        <v>20</v>
      </c>
      <c r="D51" s="243" t="s">
        <v>11</v>
      </c>
      <c r="E51" s="243" t="s">
        <v>2962</v>
      </c>
      <c r="F51" s="243"/>
      <c r="G51" s="244"/>
      <c r="H51" s="244"/>
      <c r="I51" s="243"/>
      <c r="J51" s="243"/>
      <c r="K51" s="245">
        <v>44699.380000000005</v>
      </c>
      <c r="L51" s="245">
        <v>0</v>
      </c>
      <c r="M51" s="245"/>
      <c r="N51" s="245"/>
    </row>
    <row r="52" spans="1:14" ht="8.25" customHeight="1" x14ac:dyDescent="0.35">
      <c r="A52" s="282"/>
      <c r="B52" s="242" t="s">
        <v>2963</v>
      </c>
      <c r="C52" s="243" t="s">
        <v>20</v>
      </c>
      <c r="D52" s="243" t="s">
        <v>11</v>
      </c>
      <c r="E52" s="243" t="s">
        <v>2964</v>
      </c>
      <c r="F52" s="243"/>
      <c r="G52" s="244"/>
      <c r="H52" s="244"/>
      <c r="I52" s="243"/>
      <c r="J52" s="243"/>
      <c r="K52" s="245">
        <v>7453.42</v>
      </c>
      <c r="L52" s="245">
        <v>0</v>
      </c>
      <c r="M52" s="245"/>
      <c r="N52" s="245"/>
    </row>
    <row r="53" spans="1:14" ht="8.25" customHeight="1" x14ac:dyDescent="0.35">
      <c r="A53" s="282"/>
      <c r="B53" s="242" t="s">
        <v>29</v>
      </c>
      <c r="C53" s="243" t="s">
        <v>20</v>
      </c>
      <c r="D53" s="243" t="s">
        <v>11</v>
      </c>
      <c r="E53" s="243" t="s">
        <v>2965</v>
      </c>
      <c r="F53" s="243"/>
      <c r="G53" s="244"/>
      <c r="H53" s="244"/>
      <c r="I53" s="243"/>
      <c r="J53" s="243"/>
      <c r="K53" s="245">
        <v>19544.099999999999</v>
      </c>
      <c r="L53" s="245">
        <v>0</v>
      </c>
      <c r="M53" s="245"/>
      <c r="N53" s="245"/>
    </row>
    <row r="54" spans="1:14" ht="8.25" customHeight="1" x14ac:dyDescent="0.35">
      <c r="A54" s="282"/>
      <c r="B54" s="242" t="s">
        <v>2966</v>
      </c>
      <c r="C54" s="243" t="s">
        <v>2929</v>
      </c>
      <c r="D54" s="243" t="s">
        <v>11</v>
      </c>
      <c r="E54" s="243" t="s">
        <v>2967</v>
      </c>
      <c r="F54" s="243"/>
      <c r="G54" s="244"/>
      <c r="H54" s="244"/>
      <c r="I54" s="243"/>
      <c r="J54" s="243"/>
      <c r="K54" s="245">
        <v>6832.3</v>
      </c>
      <c r="L54" s="245">
        <v>0</v>
      </c>
      <c r="M54" s="245"/>
      <c r="N54" s="245"/>
    </row>
    <row r="55" spans="1:14" ht="8.25" customHeight="1" x14ac:dyDescent="0.35">
      <c r="A55" s="282"/>
      <c r="B55" s="242" t="s">
        <v>2735</v>
      </c>
      <c r="C55" s="243" t="s">
        <v>21</v>
      </c>
      <c r="D55" s="243" t="s">
        <v>11</v>
      </c>
      <c r="E55" s="243" t="s">
        <v>2968</v>
      </c>
      <c r="F55" s="243"/>
      <c r="G55" s="244"/>
      <c r="H55" s="244"/>
      <c r="I55" s="243"/>
      <c r="J55" s="243"/>
      <c r="K55" s="245">
        <v>36321.730000000003</v>
      </c>
      <c r="L55" s="245">
        <v>0</v>
      </c>
      <c r="M55" s="245"/>
      <c r="N55" s="245"/>
    </row>
    <row r="56" spans="1:14" ht="8.25" customHeight="1" x14ac:dyDescent="0.35">
      <c r="A56" s="282"/>
      <c r="B56" s="242" t="s">
        <v>2969</v>
      </c>
      <c r="C56" s="243" t="s">
        <v>2970</v>
      </c>
      <c r="D56" s="243" t="s">
        <v>11</v>
      </c>
      <c r="E56" s="243" t="s">
        <v>2971</v>
      </c>
      <c r="F56" s="243"/>
      <c r="G56" s="244"/>
      <c r="H56" s="244"/>
      <c r="I56" s="243"/>
      <c r="J56" s="243"/>
      <c r="K56" s="245">
        <v>7453.42</v>
      </c>
      <c r="L56" s="245">
        <v>0</v>
      </c>
      <c r="M56" s="245"/>
      <c r="N56" s="245"/>
    </row>
    <row r="57" spans="1:14" ht="8.25" customHeight="1" x14ac:dyDescent="0.35">
      <c r="A57" s="282"/>
      <c r="B57" s="242" t="s">
        <v>33</v>
      </c>
      <c r="C57" s="243" t="s">
        <v>34</v>
      </c>
      <c r="D57" s="243" t="s">
        <v>11</v>
      </c>
      <c r="E57" s="243" t="s">
        <v>2972</v>
      </c>
      <c r="F57" s="243"/>
      <c r="G57" s="244"/>
      <c r="H57" s="244"/>
      <c r="I57" s="243"/>
      <c r="J57" s="243"/>
      <c r="K57" s="245">
        <v>3726.71</v>
      </c>
      <c r="L57" s="245">
        <v>0</v>
      </c>
      <c r="M57" s="245"/>
      <c r="N57" s="245"/>
    </row>
    <row r="58" spans="1:14" ht="8.25" customHeight="1" x14ac:dyDescent="0.35">
      <c r="A58" s="282"/>
      <c r="B58" s="242" t="s">
        <v>2973</v>
      </c>
      <c r="C58" s="243" t="s">
        <v>32</v>
      </c>
      <c r="D58" s="243" t="s">
        <v>11</v>
      </c>
      <c r="E58" s="243" t="s">
        <v>2974</v>
      </c>
      <c r="F58" s="243"/>
      <c r="G58" s="244"/>
      <c r="H58" s="244"/>
      <c r="I58" s="243"/>
      <c r="J58" s="243"/>
      <c r="K58" s="245">
        <v>36024.839999999997</v>
      </c>
      <c r="L58" s="245">
        <v>0</v>
      </c>
      <c r="M58" s="245"/>
      <c r="N58" s="245"/>
    </row>
    <row r="59" spans="1:14" ht="8.25" customHeight="1" x14ac:dyDescent="0.35">
      <c r="A59" s="282"/>
      <c r="B59" s="242" t="s">
        <v>2975</v>
      </c>
      <c r="C59" s="243" t="s">
        <v>2898</v>
      </c>
      <c r="D59" s="243" t="s">
        <v>11</v>
      </c>
      <c r="E59" s="243" t="s">
        <v>2976</v>
      </c>
      <c r="F59" s="243"/>
      <c r="G59" s="244"/>
      <c r="H59" s="244"/>
      <c r="I59" s="243"/>
      <c r="J59" s="243"/>
      <c r="K59" s="245">
        <v>28571.42</v>
      </c>
      <c r="L59" s="245">
        <v>0</v>
      </c>
      <c r="M59" s="245"/>
      <c r="N59" s="245"/>
    </row>
    <row r="60" spans="1:14" ht="8.25" customHeight="1" x14ac:dyDescent="0.35">
      <c r="A60" s="282"/>
      <c r="B60" s="242" t="s">
        <v>2977</v>
      </c>
      <c r="C60" s="243" t="s">
        <v>2908</v>
      </c>
      <c r="D60" s="243" t="s">
        <v>11</v>
      </c>
      <c r="E60" s="243" t="s">
        <v>2978</v>
      </c>
      <c r="F60" s="243"/>
      <c r="G60" s="244"/>
      <c r="H60" s="244"/>
      <c r="I60" s="243"/>
      <c r="J60" s="243"/>
      <c r="K60" s="245">
        <v>15298.14</v>
      </c>
      <c r="L60" s="245">
        <v>0</v>
      </c>
      <c r="M60" s="245"/>
      <c r="N60" s="245"/>
    </row>
    <row r="61" spans="1:14" ht="8.25" customHeight="1" x14ac:dyDescent="0.35">
      <c r="A61" s="282"/>
      <c r="B61" s="242" t="s">
        <v>2979</v>
      </c>
      <c r="C61" s="243" t="s">
        <v>32</v>
      </c>
      <c r="D61" s="243" t="s">
        <v>11</v>
      </c>
      <c r="E61" s="243" t="s">
        <v>2980</v>
      </c>
      <c r="F61" s="243"/>
      <c r="G61" s="244"/>
      <c r="H61" s="244"/>
      <c r="I61" s="243"/>
      <c r="J61" s="243"/>
      <c r="K61" s="245">
        <v>39627.33</v>
      </c>
      <c r="L61" s="245">
        <v>0</v>
      </c>
      <c r="M61" s="245"/>
      <c r="N61" s="245"/>
    </row>
    <row r="62" spans="1:14" ht="8.25" customHeight="1" x14ac:dyDescent="0.35">
      <c r="A62" s="282"/>
      <c r="B62" s="242" t="s">
        <v>2981</v>
      </c>
      <c r="C62" s="243" t="s">
        <v>20</v>
      </c>
      <c r="D62" s="243" t="s">
        <v>11</v>
      </c>
      <c r="E62" s="243" t="s">
        <v>2982</v>
      </c>
      <c r="F62" s="243"/>
      <c r="G62" s="244"/>
      <c r="H62" s="244"/>
      <c r="I62" s="243"/>
      <c r="J62" s="243"/>
      <c r="K62" s="245">
        <v>8695.66</v>
      </c>
      <c r="L62" s="245">
        <v>0</v>
      </c>
      <c r="M62" s="245"/>
      <c r="N62" s="245"/>
    </row>
    <row r="63" spans="1:14" ht="8.25" customHeight="1" x14ac:dyDescent="0.35">
      <c r="A63" s="282"/>
      <c r="B63" s="242" t="s">
        <v>2983</v>
      </c>
      <c r="C63" s="243" t="s">
        <v>2984</v>
      </c>
      <c r="D63" s="243" t="s">
        <v>11</v>
      </c>
      <c r="E63" s="243" t="s">
        <v>2985</v>
      </c>
      <c r="F63" s="243"/>
      <c r="G63" s="244"/>
      <c r="H63" s="244"/>
      <c r="I63" s="243"/>
      <c r="J63" s="243"/>
      <c r="K63" s="245">
        <v>8695.65</v>
      </c>
      <c r="L63" s="245">
        <v>0</v>
      </c>
      <c r="M63" s="245"/>
      <c r="N63" s="245"/>
    </row>
    <row r="64" spans="1:14" ht="8.25" customHeight="1" x14ac:dyDescent="0.35">
      <c r="A64" s="282"/>
      <c r="B64" s="242" t="s">
        <v>40</v>
      </c>
      <c r="C64" s="243" t="s">
        <v>2876</v>
      </c>
      <c r="D64" s="243" t="s">
        <v>11</v>
      </c>
      <c r="E64" s="243" t="s">
        <v>2986</v>
      </c>
      <c r="F64" s="243"/>
      <c r="G64" s="244"/>
      <c r="H64" s="244"/>
      <c r="I64" s="243"/>
      <c r="J64" s="243"/>
      <c r="K64" s="245">
        <v>36322.979999999996</v>
      </c>
      <c r="L64" s="245">
        <v>0</v>
      </c>
      <c r="M64" s="245"/>
      <c r="N64" s="245"/>
    </row>
    <row r="65" spans="1:14" ht="8.25" customHeight="1" x14ac:dyDescent="0.35">
      <c r="A65" s="282"/>
      <c r="B65" s="242" t="s">
        <v>2987</v>
      </c>
      <c r="C65" s="243" t="s">
        <v>2988</v>
      </c>
      <c r="D65" s="243" t="s">
        <v>11</v>
      </c>
      <c r="E65" s="243" t="s">
        <v>2989</v>
      </c>
      <c r="F65" s="243"/>
      <c r="G65" s="244"/>
      <c r="H65" s="244"/>
      <c r="I65" s="243"/>
      <c r="J65" s="243"/>
      <c r="K65" s="245">
        <v>16541.620000000003</v>
      </c>
      <c r="L65" s="245">
        <v>0</v>
      </c>
      <c r="M65" s="245"/>
      <c r="N65" s="245"/>
    </row>
    <row r="66" spans="1:14" ht="8.25" customHeight="1" x14ac:dyDescent="0.35">
      <c r="A66" s="282"/>
      <c r="B66" s="242" t="s">
        <v>2990</v>
      </c>
      <c r="C66" s="243" t="s">
        <v>20</v>
      </c>
      <c r="D66" s="243" t="s">
        <v>11</v>
      </c>
      <c r="E66" s="243" t="s">
        <v>2991</v>
      </c>
      <c r="F66" s="243"/>
      <c r="G66" s="244"/>
      <c r="H66" s="244"/>
      <c r="I66" s="243"/>
      <c r="J66" s="243"/>
      <c r="K66" s="245">
        <v>9088.2000000000007</v>
      </c>
      <c r="L66" s="245">
        <v>0</v>
      </c>
      <c r="M66" s="245"/>
      <c r="N66" s="245"/>
    </row>
    <row r="67" spans="1:14" ht="8.25" customHeight="1" x14ac:dyDescent="0.35">
      <c r="A67" s="282"/>
      <c r="B67" s="242" t="s">
        <v>2992</v>
      </c>
      <c r="C67" s="243" t="s">
        <v>21</v>
      </c>
      <c r="D67" s="243" t="s">
        <v>11</v>
      </c>
      <c r="E67" s="243" t="s">
        <v>2993</v>
      </c>
      <c r="F67" s="243"/>
      <c r="G67" s="244"/>
      <c r="H67" s="244"/>
      <c r="I67" s="243"/>
      <c r="J67" s="243"/>
      <c r="K67" s="245">
        <v>29813.66</v>
      </c>
      <c r="L67" s="245">
        <v>0</v>
      </c>
      <c r="M67" s="245"/>
      <c r="N67" s="245"/>
    </row>
    <row r="68" spans="1:14" ht="8.25" customHeight="1" x14ac:dyDescent="0.35">
      <c r="A68" s="282"/>
      <c r="B68" s="242" t="s">
        <v>2994</v>
      </c>
      <c r="C68" s="243" t="s">
        <v>2876</v>
      </c>
      <c r="D68" s="243" t="s">
        <v>11</v>
      </c>
      <c r="E68" s="243" t="s">
        <v>2995</v>
      </c>
      <c r="F68" s="243"/>
      <c r="G68" s="244"/>
      <c r="H68" s="244"/>
      <c r="I68" s="243"/>
      <c r="J68" s="243"/>
      <c r="K68" s="245">
        <v>20173.919999999998</v>
      </c>
      <c r="L68" s="245">
        <v>0</v>
      </c>
      <c r="M68" s="245"/>
      <c r="N68" s="245"/>
    </row>
    <row r="69" spans="1:14" ht="8.25" customHeight="1" x14ac:dyDescent="0.35">
      <c r="A69" s="282"/>
      <c r="B69" s="242" t="s">
        <v>2996</v>
      </c>
      <c r="C69" s="243" t="s">
        <v>20</v>
      </c>
      <c r="D69" s="243" t="s">
        <v>11</v>
      </c>
      <c r="E69" s="243" t="s">
        <v>2997</v>
      </c>
      <c r="F69" s="243"/>
      <c r="G69" s="244"/>
      <c r="H69" s="244"/>
      <c r="I69" s="243"/>
      <c r="J69" s="243"/>
      <c r="K69" s="245">
        <v>3726.71</v>
      </c>
      <c r="L69" s="245">
        <v>0</v>
      </c>
      <c r="M69" s="245"/>
      <c r="N69" s="245"/>
    </row>
    <row r="70" spans="1:14" ht="8.25" customHeight="1" x14ac:dyDescent="0.35">
      <c r="A70" s="282"/>
      <c r="B70" s="242" t="s">
        <v>42</v>
      </c>
      <c r="C70" s="243" t="s">
        <v>32</v>
      </c>
      <c r="D70" s="243" t="s">
        <v>11</v>
      </c>
      <c r="E70" s="243" t="s">
        <v>2998</v>
      </c>
      <c r="F70" s="243"/>
      <c r="G70" s="244"/>
      <c r="H70" s="244"/>
      <c r="I70" s="243"/>
      <c r="J70" s="243"/>
      <c r="K70" s="245">
        <v>44703.100000000006</v>
      </c>
      <c r="L70" s="245">
        <v>0</v>
      </c>
      <c r="M70" s="245"/>
      <c r="N70" s="245"/>
    </row>
    <row r="71" spans="1:14" ht="8.25" customHeight="1" x14ac:dyDescent="0.35">
      <c r="A71" s="282"/>
      <c r="B71" s="242" t="s">
        <v>2999</v>
      </c>
      <c r="C71" s="243" t="s">
        <v>3000</v>
      </c>
      <c r="D71" s="243" t="s">
        <v>11</v>
      </c>
      <c r="E71" s="243">
        <v>0</v>
      </c>
      <c r="F71" s="243"/>
      <c r="G71" s="244"/>
      <c r="H71" s="244"/>
      <c r="I71" s="243"/>
      <c r="J71" s="243"/>
      <c r="K71" s="245">
        <v>0</v>
      </c>
      <c r="L71" s="245">
        <v>47032.2</v>
      </c>
      <c r="M71" s="245"/>
      <c r="N71" s="245"/>
    </row>
    <row r="72" spans="1:14" ht="8.25" customHeight="1" x14ac:dyDescent="0.35">
      <c r="A72" s="282"/>
      <c r="B72" s="242" t="s">
        <v>3001</v>
      </c>
      <c r="C72" s="243" t="s">
        <v>20</v>
      </c>
      <c r="D72" s="243" t="s">
        <v>11</v>
      </c>
      <c r="E72" s="243" t="s">
        <v>3002</v>
      </c>
      <c r="F72" s="243"/>
      <c r="G72" s="244"/>
      <c r="H72" s="244"/>
      <c r="I72" s="243"/>
      <c r="J72" s="243"/>
      <c r="K72" s="245">
        <v>3726.71</v>
      </c>
      <c r="L72" s="245">
        <v>0</v>
      </c>
      <c r="M72" s="245"/>
      <c r="N72" s="245"/>
    </row>
    <row r="73" spans="1:14" ht="8.25" customHeight="1" x14ac:dyDescent="0.35">
      <c r="A73" s="282"/>
      <c r="B73" s="242" t="s">
        <v>45</v>
      </c>
      <c r="C73" s="243" t="s">
        <v>3003</v>
      </c>
      <c r="D73" s="243" t="s">
        <v>11</v>
      </c>
      <c r="E73" s="243" t="s">
        <v>3004</v>
      </c>
      <c r="F73" s="243"/>
      <c r="G73" s="244"/>
      <c r="H73" s="244"/>
      <c r="I73" s="243"/>
      <c r="J73" s="243"/>
      <c r="K73" s="245">
        <v>6211.18</v>
      </c>
      <c r="L73" s="245">
        <v>0</v>
      </c>
      <c r="M73" s="245"/>
      <c r="N73" s="245"/>
    </row>
    <row r="74" spans="1:14" ht="8.25" customHeight="1" x14ac:dyDescent="0.35">
      <c r="A74" s="282"/>
      <c r="B74" s="242" t="s">
        <v>3005</v>
      </c>
      <c r="C74" s="243" t="s">
        <v>32</v>
      </c>
      <c r="D74" s="243" t="s">
        <v>11</v>
      </c>
      <c r="E74" s="243" t="s">
        <v>3006</v>
      </c>
      <c r="F74" s="243"/>
      <c r="G74" s="244"/>
      <c r="H74" s="244"/>
      <c r="I74" s="243"/>
      <c r="J74" s="243"/>
      <c r="K74" s="245">
        <v>8571.43</v>
      </c>
      <c r="L74" s="245">
        <v>0</v>
      </c>
      <c r="M74" s="245"/>
      <c r="N74" s="245"/>
    </row>
    <row r="75" spans="1:14" ht="8.25" customHeight="1" x14ac:dyDescent="0.35">
      <c r="A75" s="282"/>
      <c r="B75" s="242" t="s">
        <v>3007</v>
      </c>
      <c r="C75" s="243" t="s">
        <v>20</v>
      </c>
      <c r="D75" s="243" t="s">
        <v>11</v>
      </c>
      <c r="E75" s="243" t="s">
        <v>3008</v>
      </c>
      <c r="F75" s="243"/>
      <c r="G75" s="244"/>
      <c r="H75" s="244"/>
      <c r="I75" s="243"/>
      <c r="J75" s="243"/>
      <c r="K75" s="245">
        <v>163188.81</v>
      </c>
      <c r="L75" s="245">
        <v>9418.25</v>
      </c>
      <c r="M75" s="245"/>
      <c r="N75" s="245"/>
    </row>
    <row r="76" spans="1:14" ht="8.25" customHeight="1" x14ac:dyDescent="0.35">
      <c r="A76" s="282"/>
      <c r="B76" s="242" t="s">
        <v>3009</v>
      </c>
      <c r="C76" s="243" t="s">
        <v>3010</v>
      </c>
      <c r="D76" s="243" t="s">
        <v>11</v>
      </c>
      <c r="E76" s="243" t="s">
        <v>3011</v>
      </c>
      <c r="F76" s="243"/>
      <c r="G76" s="244"/>
      <c r="H76" s="244"/>
      <c r="I76" s="243"/>
      <c r="J76" s="243"/>
      <c r="K76" s="245">
        <v>33216.14</v>
      </c>
      <c r="L76" s="245">
        <v>0</v>
      </c>
      <c r="M76" s="245"/>
      <c r="N76" s="245"/>
    </row>
    <row r="77" spans="1:14" ht="8.25" customHeight="1" x14ac:dyDescent="0.35">
      <c r="A77" s="282"/>
      <c r="B77" s="242" t="s">
        <v>3012</v>
      </c>
      <c r="C77" s="243" t="s">
        <v>2879</v>
      </c>
      <c r="D77" s="243" t="s">
        <v>11</v>
      </c>
      <c r="E77" s="243" t="s">
        <v>3013</v>
      </c>
      <c r="F77" s="243"/>
      <c r="G77" s="244"/>
      <c r="H77" s="244"/>
      <c r="I77" s="243"/>
      <c r="J77" s="243"/>
      <c r="K77" s="245">
        <v>28869.57</v>
      </c>
      <c r="L77" s="245">
        <v>16014.8</v>
      </c>
      <c r="M77" s="245"/>
      <c r="N77" s="245"/>
    </row>
    <row r="78" spans="1:14" ht="8.25" customHeight="1" x14ac:dyDescent="0.35">
      <c r="A78" s="282"/>
      <c r="B78" s="242" t="s">
        <v>3014</v>
      </c>
      <c r="C78" s="243" t="s">
        <v>2898</v>
      </c>
      <c r="D78" s="243" t="s">
        <v>11</v>
      </c>
      <c r="E78" s="243" t="s">
        <v>3015</v>
      </c>
      <c r="F78" s="243"/>
      <c r="G78" s="244"/>
      <c r="H78" s="244"/>
      <c r="I78" s="243"/>
      <c r="J78" s="243"/>
      <c r="K78" s="245">
        <v>18633.55</v>
      </c>
      <c r="L78" s="245">
        <v>0</v>
      </c>
      <c r="M78" s="245"/>
      <c r="N78" s="245"/>
    </row>
    <row r="79" spans="1:14" ht="8.25" customHeight="1" x14ac:dyDescent="0.35">
      <c r="A79" s="282"/>
      <c r="B79" s="242" t="s">
        <v>3016</v>
      </c>
      <c r="C79" s="243" t="s">
        <v>2879</v>
      </c>
      <c r="D79" s="243" t="s">
        <v>11</v>
      </c>
      <c r="E79" s="243" t="s">
        <v>3017</v>
      </c>
      <c r="F79" s="243"/>
      <c r="G79" s="244"/>
      <c r="H79" s="244"/>
      <c r="I79" s="243"/>
      <c r="J79" s="243"/>
      <c r="K79" s="245">
        <v>3726.71</v>
      </c>
      <c r="L79" s="245">
        <v>0</v>
      </c>
      <c r="M79" s="245"/>
      <c r="N79" s="245"/>
    </row>
    <row r="80" spans="1:14" ht="8.25" customHeight="1" x14ac:dyDescent="0.35">
      <c r="A80" s="282"/>
      <c r="B80" s="242" t="s">
        <v>3018</v>
      </c>
      <c r="C80" s="243" t="s">
        <v>80</v>
      </c>
      <c r="D80" s="243" t="s">
        <v>11</v>
      </c>
      <c r="E80" s="243" t="s">
        <v>3019</v>
      </c>
      <c r="F80" s="243"/>
      <c r="G80" s="244"/>
      <c r="H80" s="244"/>
      <c r="I80" s="243"/>
      <c r="J80" s="243"/>
      <c r="K80" s="245">
        <v>4968.9399999999996</v>
      </c>
      <c r="L80" s="245">
        <v>0</v>
      </c>
      <c r="M80" s="245"/>
      <c r="N80" s="245"/>
    </row>
    <row r="81" spans="1:14" ht="8.25" customHeight="1" x14ac:dyDescent="0.35">
      <c r="A81" s="282"/>
      <c r="B81" s="242" t="s">
        <v>3020</v>
      </c>
      <c r="C81" s="243" t="s">
        <v>32</v>
      </c>
      <c r="D81" s="243" t="s">
        <v>11</v>
      </c>
      <c r="E81" s="243" t="s">
        <v>3021</v>
      </c>
      <c r="F81" s="243"/>
      <c r="G81" s="244"/>
      <c r="H81" s="244"/>
      <c r="I81" s="243"/>
      <c r="J81" s="243"/>
      <c r="K81" s="245">
        <v>2484.4699999999998</v>
      </c>
      <c r="L81" s="245">
        <v>0</v>
      </c>
      <c r="M81" s="245"/>
      <c r="N81" s="245"/>
    </row>
    <row r="82" spans="1:14" ht="8.25" customHeight="1" x14ac:dyDescent="0.35">
      <c r="A82" s="282"/>
      <c r="B82" s="242" t="s">
        <v>3022</v>
      </c>
      <c r="C82" s="243" t="s">
        <v>20</v>
      </c>
      <c r="D82" s="243" t="s">
        <v>11</v>
      </c>
      <c r="E82" s="243" t="s">
        <v>3023</v>
      </c>
      <c r="F82" s="243"/>
      <c r="G82" s="244"/>
      <c r="H82" s="244"/>
      <c r="I82" s="243"/>
      <c r="J82" s="243"/>
      <c r="K82" s="245">
        <v>20803.72</v>
      </c>
      <c r="L82" s="245">
        <v>1350.68</v>
      </c>
      <c r="M82" s="245"/>
      <c r="N82" s="245"/>
    </row>
    <row r="83" spans="1:14" ht="8.25" customHeight="1" x14ac:dyDescent="0.35">
      <c r="A83" s="282"/>
      <c r="B83" s="242" t="s">
        <v>154</v>
      </c>
      <c r="C83" s="243" t="s">
        <v>3024</v>
      </c>
      <c r="D83" s="243" t="s">
        <v>11</v>
      </c>
      <c r="E83" s="243" t="s">
        <v>3025</v>
      </c>
      <c r="F83" s="243"/>
      <c r="G83" s="244"/>
      <c r="H83" s="244"/>
      <c r="I83" s="243"/>
      <c r="J83" s="243"/>
      <c r="K83" s="245">
        <v>18930.43</v>
      </c>
      <c r="L83" s="245">
        <v>0</v>
      </c>
      <c r="M83" s="245"/>
      <c r="N83" s="245"/>
    </row>
    <row r="84" spans="1:14" ht="8.25" customHeight="1" x14ac:dyDescent="0.35">
      <c r="A84" s="282"/>
      <c r="B84" s="242" t="s">
        <v>3026</v>
      </c>
      <c r="C84" s="243" t="s">
        <v>20</v>
      </c>
      <c r="D84" s="243" t="s">
        <v>11</v>
      </c>
      <c r="E84" s="243" t="s">
        <v>3027</v>
      </c>
      <c r="F84" s="243"/>
      <c r="G84" s="244"/>
      <c r="H84" s="244"/>
      <c r="I84" s="243"/>
      <c r="J84" s="243"/>
      <c r="K84" s="245">
        <v>26708.07</v>
      </c>
      <c r="L84" s="245">
        <v>0</v>
      </c>
      <c r="M84" s="245"/>
      <c r="N84" s="245"/>
    </row>
    <row r="85" spans="1:14" ht="8.25" customHeight="1" x14ac:dyDescent="0.35">
      <c r="A85" s="282"/>
      <c r="B85" s="242" t="s">
        <v>3028</v>
      </c>
      <c r="C85" s="243" t="s">
        <v>3029</v>
      </c>
      <c r="D85" s="243" t="s">
        <v>11</v>
      </c>
      <c r="E85" s="243" t="s">
        <v>3030</v>
      </c>
      <c r="F85" s="243"/>
      <c r="G85" s="244"/>
      <c r="H85" s="244"/>
      <c r="I85" s="243"/>
      <c r="J85" s="243"/>
      <c r="K85" s="245">
        <v>0</v>
      </c>
      <c r="L85" s="245">
        <v>48014.54</v>
      </c>
      <c r="M85" s="245"/>
      <c r="N85" s="245"/>
    </row>
    <row r="86" spans="1:14" ht="8.25" customHeight="1" x14ac:dyDescent="0.35">
      <c r="A86" s="282"/>
      <c r="B86" s="242" t="s">
        <v>3031</v>
      </c>
      <c r="C86" s="243" t="s">
        <v>3032</v>
      </c>
      <c r="D86" s="243" t="s">
        <v>11</v>
      </c>
      <c r="E86" s="243" t="s">
        <v>3033</v>
      </c>
      <c r="F86" s="243"/>
      <c r="G86" s="244"/>
      <c r="H86" s="244"/>
      <c r="I86" s="243"/>
      <c r="J86" s="243"/>
      <c r="K86" s="245">
        <v>6211.18</v>
      </c>
      <c r="L86" s="245">
        <v>0</v>
      </c>
      <c r="M86" s="245"/>
      <c r="N86" s="245"/>
    </row>
    <row r="87" spans="1:14" ht="8.25" customHeight="1" x14ac:dyDescent="0.35">
      <c r="A87" s="282"/>
      <c r="B87" s="242" t="s">
        <v>3034</v>
      </c>
      <c r="C87" s="243" t="s">
        <v>3035</v>
      </c>
      <c r="D87" s="243" t="s">
        <v>11</v>
      </c>
      <c r="E87" s="243" t="s">
        <v>3036</v>
      </c>
      <c r="F87" s="243"/>
      <c r="G87" s="244"/>
      <c r="H87" s="244"/>
      <c r="I87" s="243"/>
      <c r="J87" s="243"/>
      <c r="K87" s="245">
        <v>40048.44</v>
      </c>
      <c r="L87" s="245">
        <v>0</v>
      </c>
      <c r="M87" s="245"/>
      <c r="N87" s="245"/>
    </row>
    <row r="88" spans="1:14" ht="8.25" customHeight="1" x14ac:dyDescent="0.35">
      <c r="A88" s="282"/>
      <c r="B88" s="242" t="s">
        <v>3037</v>
      </c>
      <c r="C88" s="243" t="s">
        <v>2876</v>
      </c>
      <c r="D88" s="243" t="s">
        <v>11</v>
      </c>
      <c r="E88" s="243" t="s">
        <v>3038</v>
      </c>
      <c r="F88" s="243"/>
      <c r="G88" s="244"/>
      <c r="H88" s="244"/>
      <c r="I88" s="243"/>
      <c r="J88" s="243"/>
      <c r="K88" s="245">
        <v>37863.360000000001</v>
      </c>
      <c r="L88" s="245">
        <v>0</v>
      </c>
      <c r="M88" s="245"/>
      <c r="N88" s="245"/>
    </row>
    <row r="89" spans="1:14" ht="8.25" customHeight="1" x14ac:dyDescent="0.35">
      <c r="A89" s="282"/>
      <c r="B89" s="242" t="s">
        <v>3039</v>
      </c>
      <c r="C89" s="243" t="s">
        <v>3040</v>
      </c>
      <c r="D89" s="243" t="s">
        <v>11</v>
      </c>
      <c r="E89" s="243" t="s">
        <v>3041</v>
      </c>
      <c r="F89" s="243"/>
      <c r="G89" s="244"/>
      <c r="H89" s="244"/>
      <c r="I89" s="243"/>
      <c r="J89" s="243"/>
      <c r="K89" s="245">
        <v>52470.8</v>
      </c>
      <c r="L89" s="245">
        <v>0</v>
      </c>
      <c r="M89" s="245"/>
      <c r="N89" s="245"/>
    </row>
    <row r="90" spans="1:14" ht="8.25" customHeight="1" x14ac:dyDescent="0.35">
      <c r="A90" s="282"/>
      <c r="B90" s="242" t="s">
        <v>3042</v>
      </c>
      <c r="C90" s="243" t="s">
        <v>2898</v>
      </c>
      <c r="D90" s="243" t="s">
        <v>11</v>
      </c>
      <c r="E90" s="243" t="s">
        <v>3043</v>
      </c>
      <c r="F90" s="243"/>
      <c r="G90" s="244"/>
      <c r="H90" s="244"/>
      <c r="I90" s="243"/>
      <c r="J90" s="243"/>
      <c r="K90" s="245">
        <v>3726.71</v>
      </c>
      <c r="L90" s="245">
        <v>0</v>
      </c>
      <c r="M90" s="245"/>
      <c r="N90" s="245"/>
    </row>
    <row r="91" spans="1:14" ht="8.25" customHeight="1" x14ac:dyDescent="0.35">
      <c r="A91" s="282"/>
      <c r="B91" s="242" t="s">
        <v>3044</v>
      </c>
      <c r="C91" s="243" t="s">
        <v>2879</v>
      </c>
      <c r="D91" s="243" t="s">
        <v>11</v>
      </c>
      <c r="E91" s="243" t="s">
        <v>3045</v>
      </c>
      <c r="F91" s="243"/>
      <c r="G91" s="244"/>
      <c r="H91" s="244"/>
      <c r="I91" s="243"/>
      <c r="J91" s="243"/>
      <c r="K91" s="245">
        <v>6211.18</v>
      </c>
      <c r="L91" s="245">
        <v>0</v>
      </c>
      <c r="M91" s="245"/>
      <c r="N91" s="245"/>
    </row>
    <row r="92" spans="1:14" ht="8.25" customHeight="1" x14ac:dyDescent="0.35">
      <c r="A92" s="282"/>
      <c r="B92" s="242" t="s">
        <v>3046</v>
      </c>
      <c r="C92" s="243" t="s">
        <v>32</v>
      </c>
      <c r="D92" s="243" t="s">
        <v>11</v>
      </c>
      <c r="E92" s="243" t="s">
        <v>3047</v>
      </c>
      <c r="F92" s="243"/>
      <c r="G92" s="244"/>
      <c r="H92" s="244"/>
      <c r="I92" s="243"/>
      <c r="J92" s="243"/>
      <c r="K92" s="245">
        <v>3726.71</v>
      </c>
      <c r="L92" s="245">
        <v>0</v>
      </c>
      <c r="M92" s="245"/>
      <c r="N92" s="245"/>
    </row>
    <row r="93" spans="1:14" ht="8.25" customHeight="1" x14ac:dyDescent="0.35">
      <c r="A93" s="282"/>
      <c r="B93" s="242" t="s">
        <v>161</v>
      </c>
      <c r="C93" s="243" t="s">
        <v>2898</v>
      </c>
      <c r="D93" s="243" t="s">
        <v>11</v>
      </c>
      <c r="E93" s="243" t="s">
        <v>3048</v>
      </c>
      <c r="F93" s="243"/>
      <c r="G93" s="244"/>
      <c r="H93" s="244"/>
      <c r="I93" s="243"/>
      <c r="J93" s="243"/>
      <c r="K93" s="245">
        <v>6832.3</v>
      </c>
      <c r="L93" s="245">
        <v>0</v>
      </c>
      <c r="M93" s="245"/>
      <c r="N93" s="245"/>
    </row>
    <row r="94" spans="1:14" ht="8.25" customHeight="1" x14ac:dyDescent="0.35">
      <c r="A94" s="282"/>
      <c r="B94" s="242" t="s">
        <v>3049</v>
      </c>
      <c r="C94" s="243" t="s">
        <v>2879</v>
      </c>
      <c r="D94" s="243" t="s">
        <v>11</v>
      </c>
      <c r="E94" s="243" t="s">
        <v>3050</v>
      </c>
      <c r="F94" s="243"/>
      <c r="G94" s="244"/>
      <c r="H94" s="244"/>
      <c r="I94" s="243"/>
      <c r="J94" s="243"/>
      <c r="K94" s="245">
        <v>3726.71</v>
      </c>
      <c r="L94" s="245">
        <v>0</v>
      </c>
      <c r="M94" s="245"/>
      <c r="N94" s="245"/>
    </row>
    <row r="95" spans="1:14" ht="8.25" customHeight="1" x14ac:dyDescent="0.35">
      <c r="A95" s="282"/>
      <c r="B95" s="242" t="s">
        <v>3051</v>
      </c>
      <c r="C95" s="243" t="s">
        <v>2901</v>
      </c>
      <c r="D95" s="243" t="s">
        <v>11</v>
      </c>
      <c r="E95" s="243" t="s">
        <v>3052</v>
      </c>
      <c r="F95" s="243"/>
      <c r="G95" s="244"/>
      <c r="H95" s="244"/>
      <c r="I95" s="243"/>
      <c r="J95" s="243"/>
      <c r="K95" s="245">
        <v>5360.25</v>
      </c>
      <c r="L95" s="245">
        <v>0</v>
      </c>
      <c r="M95" s="245"/>
      <c r="N95" s="245"/>
    </row>
    <row r="96" spans="1:14" ht="8.25" customHeight="1" x14ac:dyDescent="0.35">
      <c r="A96" s="282"/>
      <c r="B96" s="242" t="s">
        <v>3053</v>
      </c>
      <c r="C96" s="243" t="s">
        <v>32</v>
      </c>
      <c r="D96" s="243" t="s">
        <v>11</v>
      </c>
      <c r="E96" s="243" t="s">
        <v>3054</v>
      </c>
      <c r="F96" s="243"/>
      <c r="G96" s="244"/>
      <c r="H96" s="244"/>
      <c r="I96" s="243"/>
      <c r="J96" s="243"/>
      <c r="K96" s="245">
        <v>6211.18</v>
      </c>
      <c r="L96" s="245">
        <v>0</v>
      </c>
      <c r="M96" s="245"/>
      <c r="N96" s="245"/>
    </row>
    <row r="97" spans="1:14" ht="8.25" customHeight="1" x14ac:dyDescent="0.35">
      <c r="A97" s="282"/>
      <c r="B97" s="242" t="s">
        <v>3055</v>
      </c>
      <c r="C97" s="243" t="s">
        <v>2988</v>
      </c>
      <c r="D97" s="243" t="s">
        <v>11</v>
      </c>
      <c r="E97" s="243" t="s">
        <v>3056</v>
      </c>
      <c r="F97" s="243"/>
      <c r="G97" s="244"/>
      <c r="H97" s="244"/>
      <c r="I97" s="243"/>
      <c r="J97" s="243"/>
      <c r="K97" s="245">
        <v>14906.83</v>
      </c>
      <c r="L97" s="245">
        <v>0</v>
      </c>
      <c r="M97" s="245"/>
      <c r="N97" s="245"/>
    </row>
    <row r="98" spans="1:14" ht="8.25" customHeight="1" x14ac:dyDescent="0.35">
      <c r="A98" s="282"/>
      <c r="B98" s="242" t="s">
        <v>3057</v>
      </c>
      <c r="C98" s="243" t="s">
        <v>2879</v>
      </c>
      <c r="D98" s="243" t="s">
        <v>11</v>
      </c>
      <c r="E98" s="243" t="s">
        <v>3058</v>
      </c>
      <c r="F98" s="243"/>
      <c r="G98" s="244"/>
      <c r="H98" s="244"/>
      <c r="I98" s="243"/>
      <c r="J98" s="243"/>
      <c r="K98" s="245">
        <v>10559.01</v>
      </c>
      <c r="L98" s="245">
        <v>0</v>
      </c>
      <c r="M98" s="245"/>
      <c r="N98" s="245"/>
    </row>
    <row r="99" spans="1:14" ht="8.25" customHeight="1" x14ac:dyDescent="0.35">
      <c r="A99" s="282"/>
      <c r="B99" s="242" t="s">
        <v>3059</v>
      </c>
      <c r="C99" s="243" t="s">
        <v>20</v>
      </c>
      <c r="D99" s="243" t="s">
        <v>11</v>
      </c>
      <c r="E99" s="243" t="s">
        <v>3060</v>
      </c>
      <c r="F99" s="243"/>
      <c r="G99" s="244"/>
      <c r="H99" s="244"/>
      <c r="I99" s="243"/>
      <c r="J99" s="243"/>
      <c r="K99" s="245">
        <v>3105.59</v>
      </c>
      <c r="L99" s="245">
        <v>0</v>
      </c>
      <c r="M99" s="245"/>
      <c r="N99" s="245"/>
    </row>
    <row r="100" spans="1:14" ht="8.25" customHeight="1" x14ac:dyDescent="0.35">
      <c r="A100" s="282"/>
      <c r="B100" s="242" t="s">
        <v>3061</v>
      </c>
      <c r="C100" s="243" t="s">
        <v>20</v>
      </c>
      <c r="D100" s="243" t="s">
        <v>11</v>
      </c>
      <c r="E100" s="243" t="s">
        <v>3062</v>
      </c>
      <c r="F100" s="243"/>
      <c r="G100" s="244"/>
      <c r="H100" s="244"/>
      <c r="I100" s="243"/>
      <c r="J100" s="243"/>
      <c r="K100" s="245">
        <v>26226.11</v>
      </c>
      <c r="L100" s="245">
        <v>21809.200000000004</v>
      </c>
      <c r="M100" s="245"/>
      <c r="N100" s="245"/>
    </row>
    <row r="101" spans="1:14" ht="8.25" customHeight="1" x14ac:dyDescent="0.35">
      <c r="A101" s="282"/>
      <c r="B101" s="242" t="s">
        <v>3063</v>
      </c>
      <c r="C101" s="243" t="s">
        <v>20</v>
      </c>
      <c r="D101" s="243" t="s">
        <v>11</v>
      </c>
      <c r="E101" s="243" t="s">
        <v>3064</v>
      </c>
      <c r="F101" s="243"/>
      <c r="G101" s="244"/>
      <c r="H101" s="244"/>
      <c r="I101" s="243"/>
      <c r="J101" s="243"/>
      <c r="K101" s="245">
        <v>7592.56</v>
      </c>
      <c r="L101" s="245">
        <v>2814.76</v>
      </c>
      <c r="M101" s="245"/>
      <c r="N101" s="245"/>
    </row>
    <row r="102" spans="1:14" ht="8.25" customHeight="1" x14ac:dyDescent="0.35">
      <c r="A102" s="282"/>
      <c r="B102" s="242" t="s">
        <v>3065</v>
      </c>
      <c r="C102" s="243" t="s">
        <v>3066</v>
      </c>
      <c r="D102" s="243" t="s">
        <v>11</v>
      </c>
      <c r="E102" s="243" t="s">
        <v>3067</v>
      </c>
      <c r="F102" s="243"/>
      <c r="G102" s="244"/>
      <c r="H102" s="244"/>
      <c r="I102" s="243"/>
      <c r="J102" s="243"/>
      <c r="K102" s="245">
        <v>0</v>
      </c>
      <c r="L102" s="245">
        <v>56741.1</v>
      </c>
      <c r="M102" s="245"/>
      <c r="N102" s="245"/>
    </row>
    <row r="103" spans="1:14" ht="8.25" customHeight="1" x14ac:dyDescent="0.35">
      <c r="A103" s="282"/>
      <c r="B103" s="242" t="s">
        <v>3068</v>
      </c>
      <c r="C103" s="243" t="s">
        <v>20</v>
      </c>
      <c r="D103" s="243" t="s">
        <v>11</v>
      </c>
      <c r="E103" s="243" t="s">
        <v>3069</v>
      </c>
      <c r="F103" s="243"/>
      <c r="G103" s="244"/>
      <c r="H103" s="244"/>
      <c r="I103" s="243"/>
      <c r="J103" s="243"/>
      <c r="K103" s="245">
        <v>78787.579999999973</v>
      </c>
      <c r="L103" s="245">
        <v>28200.21</v>
      </c>
      <c r="M103" s="245"/>
      <c r="N103" s="245"/>
    </row>
    <row r="104" spans="1:14" ht="8.25" customHeight="1" x14ac:dyDescent="0.35">
      <c r="A104" s="282"/>
      <c r="B104" s="242" t="s">
        <v>3070</v>
      </c>
      <c r="C104" s="243" t="s">
        <v>20</v>
      </c>
      <c r="D104" s="243" t="s">
        <v>11</v>
      </c>
      <c r="E104" s="243" t="s">
        <v>3071</v>
      </c>
      <c r="F104" s="243"/>
      <c r="G104" s="244"/>
      <c r="H104" s="244"/>
      <c r="I104" s="243"/>
      <c r="J104" s="243"/>
      <c r="K104" s="245">
        <v>24844.699999999997</v>
      </c>
      <c r="L104" s="245">
        <v>4067.17</v>
      </c>
      <c r="M104" s="245"/>
      <c r="N104" s="245"/>
    </row>
    <row r="105" spans="1:14" ht="8.25" customHeight="1" x14ac:dyDescent="0.35">
      <c r="A105" s="282"/>
      <c r="B105" s="242" t="s">
        <v>3072</v>
      </c>
      <c r="C105" s="243" t="s">
        <v>32</v>
      </c>
      <c r="D105" s="243" t="s">
        <v>11</v>
      </c>
      <c r="E105" s="243" t="s">
        <v>3073</v>
      </c>
      <c r="F105" s="243"/>
      <c r="G105" s="244"/>
      <c r="H105" s="244"/>
      <c r="I105" s="243"/>
      <c r="J105" s="243"/>
      <c r="K105" s="245">
        <v>17391.3</v>
      </c>
      <c r="L105" s="245">
        <v>0</v>
      </c>
      <c r="M105" s="245"/>
      <c r="N105" s="245"/>
    </row>
    <row r="106" spans="1:14" ht="8.25" customHeight="1" x14ac:dyDescent="0.35">
      <c r="A106" s="282"/>
      <c r="B106" s="242" t="s">
        <v>177</v>
      </c>
      <c r="C106" s="243" t="s">
        <v>3074</v>
      </c>
      <c r="D106" s="243" t="s">
        <v>11</v>
      </c>
      <c r="E106" s="243" t="s">
        <v>3075</v>
      </c>
      <c r="F106" s="243"/>
      <c r="G106" s="244"/>
      <c r="H106" s="244"/>
      <c r="I106" s="243"/>
      <c r="J106" s="243"/>
      <c r="K106" s="245">
        <v>32595.02</v>
      </c>
      <c r="L106" s="245">
        <v>0</v>
      </c>
      <c r="M106" s="245"/>
      <c r="N106" s="245"/>
    </row>
    <row r="107" spans="1:14" ht="8.25" customHeight="1" x14ac:dyDescent="0.35">
      <c r="A107" s="282"/>
      <c r="B107" s="242" t="s">
        <v>3076</v>
      </c>
      <c r="C107" s="243" t="s">
        <v>32</v>
      </c>
      <c r="D107" s="243" t="s">
        <v>11</v>
      </c>
      <c r="E107" s="243" t="s">
        <v>3077</v>
      </c>
      <c r="F107" s="243"/>
      <c r="G107" s="244"/>
      <c r="H107" s="244"/>
      <c r="I107" s="243"/>
      <c r="J107" s="243"/>
      <c r="K107" s="245">
        <v>33540.370000000003</v>
      </c>
      <c r="L107" s="245">
        <v>0</v>
      </c>
      <c r="M107" s="245"/>
      <c r="N107" s="245"/>
    </row>
    <row r="108" spans="1:14" ht="8.25" customHeight="1" x14ac:dyDescent="0.35">
      <c r="A108" s="282"/>
      <c r="B108" s="242" t="s">
        <v>3078</v>
      </c>
      <c r="C108" s="243" t="s">
        <v>20</v>
      </c>
      <c r="D108" s="243" t="s">
        <v>11</v>
      </c>
      <c r="E108" s="243" t="s">
        <v>3079</v>
      </c>
      <c r="F108" s="243"/>
      <c r="G108" s="244"/>
      <c r="H108" s="244"/>
      <c r="I108" s="243"/>
      <c r="J108" s="243"/>
      <c r="K108" s="245">
        <v>55595.049999999996</v>
      </c>
      <c r="L108" s="245">
        <v>9912.82</v>
      </c>
      <c r="M108" s="245"/>
      <c r="N108" s="245"/>
    </row>
    <row r="109" spans="1:14" ht="8.25" customHeight="1" x14ac:dyDescent="0.35">
      <c r="A109" s="282"/>
      <c r="B109" s="242" t="s">
        <v>55</v>
      </c>
      <c r="C109" s="243" t="s">
        <v>3080</v>
      </c>
      <c r="D109" s="243" t="s">
        <v>11</v>
      </c>
      <c r="E109" s="243" t="s">
        <v>3081</v>
      </c>
      <c r="F109" s="243"/>
      <c r="G109" s="244"/>
      <c r="H109" s="244"/>
      <c r="I109" s="243"/>
      <c r="J109" s="243"/>
      <c r="K109" s="245">
        <v>17391.309999999998</v>
      </c>
      <c r="L109" s="245">
        <v>0</v>
      </c>
      <c r="M109" s="245"/>
      <c r="N109" s="245"/>
    </row>
    <row r="110" spans="1:14" ht="8.25" customHeight="1" x14ac:dyDescent="0.35">
      <c r="A110" s="282"/>
      <c r="B110" s="242" t="s">
        <v>181</v>
      </c>
      <c r="C110" s="243" t="s">
        <v>20</v>
      </c>
      <c r="D110" s="243" t="s">
        <v>11</v>
      </c>
      <c r="E110" s="243" t="s">
        <v>3082</v>
      </c>
      <c r="F110" s="243"/>
      <c r="G110" s="244"/>
      <c r="H110" s="244"/>
      <c r="I110" s="243"/>
      <c r="J110" s="243"/>
      <c r="K110" s="245">
        <v>12422.36</v>
      </c>
      <c r="L110" s="245">
        <v>0</v>
      </c>
      <c r="M110" s="245"/>
      <c r="N110" s="245"/>
    </row>
    <row r="111" spans="1:14" ht="8.25" customHeight="1" x14ac:dyDescent="0.35">
      <c r="A111" s="282"/>
      <c r="B111" s="242" t="s">
        <v>58</v>
      </c>
      <c r="C111" s="243" t="s">
        <v>2898</v>
      </c>
      <c r="D111" s="243" t="s">
        <v>11</v>
      </c>
      <c r="E111" s="243" t="s">
        <v>3083</v>
      </c>
      <c r="F111" s="243"/>
      <c r="G111" s="244"/>
      <c r="H111" s="244"/>
      <c r="I111" s="243"/>
      <c r="J111" s="243"/>
      <c r="K111" s="245">
        <v>85693.17</v>
      </c>
      <c r="L111" s="245">
        <v>6418.0199999999995</v>
      </c>
      <c r="M111" s="245"/>
      <c r="N111" s="245"/>
    </row>
    <row r="112" spans="1:14" ht="8.25" customHeight="1" x14ac:dyDescent="0.35">
      <c r="A112" s="282"/>
      <c r="B112" s="242" t="s">
        <v>61</v>
      </c>
      <c r="C112" s="243" t="s">
        <v>3084</v>
      </c>
      <c r="D112" s="243" t="s">
        <v>11</v>
      </c>
      <c r="E112" s="243" t="s">
        <v>3085</v>
      </c>
      <c r="F112" s="243"/>
      <c r="G112" s="244"/>
      <c r="H112" s="244"/>
      <c r="I112" s="243"/>
      <c r="J112" s="243"/>
      <c r="K112" s="245">
        <v>20496.89</v>
      </c>
      <c r="L112" s="245">
        <v>0</v>
      </c>
      <c r="M112" s="245"/>
      <c r="N112" s="245"/>
    </row>
    <row r="113" spans="1:14" ht="8.25" customHeight="1" x14ac:dyDescent="0.35">
      <c r="A113" s="282"/>
      <c r="B113" s="242" t="s">
        <v>3086</v>
      </c>
      <c r="C113" s="243" t="s">
        <v>20</v>
      </c>
      <c r="D113" s="243" t="s">
        <v>11</v>
      </c>
      <c r="E113" s="243" t="s">
        <v>3087</v>
      </c>
      <c r="F113" s="243"/>
      <c r="G113" s="244"/>
      <c r="H113" s="244"/>
      <c r="I113" s="243"/>
      <c r="J113" s="243"/>
      <c r="K113" s="245">
        <v>6211.18</v>
      </c>
      <c r="L113" s="245">
        <v>0</v>
      </c>
      <c r="M113" s="245"/>
      <c r="N113" s="245"/>
    </row>
    <row r="114" spans="1:14" ht="8.25" customHeight="1" x14ac:dyDescent="0.35">
      <c r="A114" s="282"/>
      <c r="B114" s="242" t="s">
        <v>3088</v>
      </c>
      <c r="C114" s="243" t="s">
        <v>2898</v>
      </c>
      <c r="D114" s="243" t="s">
        <v>11</v>
      </c>
      <c r="E114" s="243" t="s">
        <v>3089</v>
      </c>
      <c r="F114" s="243"/>
      <c r="G114" s="244"/>
      <c r="H114" s="244"/>
      <c r="I114" s="243"/>
      <c r="J114" s="243"/>
      <c r="K114" s="245">
        <v>9086.9599999999991</v>
      </c>
      <c r="L114" s="245">
        <v>0</v>
      </c>
      <c r="M114" s="245"/>
      <c r="N114" s="245"/>
    </row>
    <row r="115" spans="1:14" ht="8.25" customHeight="1" x14ac:dyDescent="0.35">
      <c r="A115" s="282"/>
      <c r="B115" s="242" t="s">
        <v>64</v>
      </c>
      <c r="C115" s="243" t="s">
        <v>20</v>
      </c>
      <c r="D115" s="243" t="s">
        <v>11</v>
      </c>
      <c r="E115" s="243" t="s">
        <v>3090</v>
      </c>
      <c r="F115" s="243"/>
      <c r="G115" s="244"/>
      <c r="H115" s="244"/>
      <c r="I115" s="243"/>
      <c r="J115" s="243"/>
      <c r="K115" s="245">
        <v>29813.67</v>
      </c>
      <c r="L115" s="245">
        <v>0</v>
      </c>
      <c r="M115" s="245"/>
      <c r="N115" s="245"/>
    </row>
    <row r="116" spans="1:14" ht="8.25" customHeight="1" x14ac:dyDescent="0.35">
      <c r="A116" s="282"/>
      <c r="B116" s="242" t="s">
        <v>3091</v>
      </c>
      <c r="C116" s="243" t="s">
        <v>32</v>
      </c>
      <c r="D116" s="243" t="s">
        <v>11</v>
      </c>
      <c r="E116" s="243" t="s">
        <v>3092</v>
      </c>
      <c r="F116" s="243"/>
      <c r="G116" s="244"/>
      <c r="H116" s="244"/>
      <c r="I116" s="243"/>
      <c r="J116" s="243"/>
      <c r="K116" s="245">
        <v>9937.89</v>
      </c>
      <c r="L116" s="245">
        <v>0</v>
      </c>
      <c r="M116" s="245"/>
      <c r="N116" s="245"/>
    </row>
    <row r="117" spans="1:14" ht="8.25" customHeight="1" x14ac:dyDescent="0.35">
      <c r="A117" s="282"/>
      <c r="B117" s="242" t="s">
        <v>3093</v>
      </c>
      <c r="C117" s="243" t="s">
        <v>20</v>
      </c>
      <c r="D117" s="243" t="s">
        <v>11</v>
      </c>
      <c r="E117" s="243" t="s">
        <v>3094</v>
      </c>
      <c r="F117" s="243"/>
      <c r="G117" s="244"/>
      <c r="H117" s="244"/>
      <c r="I117" s="243"/>
      <c r="J117" s="243"/>
      <c r="K117" s="245">
        <v>6211.18</v>
      </c>
      <c r="L117" s="245">
        <v>0</v>
      </c>
      <c r="M117" s="245"/>
      <c r="N117" s="245"/>
    </row>
    <row r="118" spans="1:14" ht="8.25" customHeight="1" x14ac:dyDescent="0.35">
      <c r="A118" s="282"/>
      <c r="B118" s="242" t="s">
        <v>3095</v>
      </c>
      <c r="C118" s="243" t="s">
        <v>3096</v>
      </c>
      <c r="D118" s="243" t="s">
        <v>11</v>
      </c>
      <c r="E118" s="243" t="s">
        <v>3097</v>
      </c>
      <c r="F118" s="243"/>
      <c r="G118" s="244"/>
      <c r="H118" s="244"/>
      <c r="I118" s="243"/>
      <c r="J118" s="243"/>
      <c r="K118" s="245">
        <v>5360.25</v>
      </c>
      <c r="L118" s="245">
        <v>0</v>
      </c>
      <c r="M118" s="245"/>
      <c r="N118" s="245"/>
    </row>
    <row r="119" spans="1:14" ht="8.25" customHeight="1" x14ac:dyDescent="0.35">
      <c r="A119" s="282"/>
      <c r="B119" s="242" t="s">
        <v>3098</v>
      </c>
      <c r="C119" s="243" t="s">
        <v>20</v>
      </c>
      <c r="D119" s="243" t="s">
        <v>11</v>
      </c>
      <c r="E119" s="243" t="s">
        <v>3099</v>
      </c>
      <c r="F119" s="243"/>
      <c r="G119" s="244"/>
      <c r="H119" s="244"/>
      <c r="I119" s="243"/>
      <c r="J119" s="243"/>
      <c r="K119" s="245">
        <v>3726.71</v>
      </c>
      <c r="L119" s="245">
        <v>0</v>
      </c>
      <c r="M119" s="245"/>
      <c r="N119" s="245"/>
    </row>
    <row r="120" spans="1:14" ht="8.25" customHeight="1" x14ac:dyDescent="0.35">
      <c r="A120" s="282"/>
      <c r="B120" s="242" t="s">
        <v>3100</v>
      </c>
      <c r="C120" s="243" t="s">
        <v>32</v>
      </c>
      <c r="D120" s="243" t="s">
        <v>11</v>
      </c>
      <c r="E120" s="243" t="s">
        <v>3101</v>
      </c>
      <c r="F120" s="243"/>
      <c r="G120" s="244"/>
      <c r="H120" s="244"/>
      <c r="I120" s="243"/>
      <c r="J120" s="243"/>
      <c r="K120" s="245">
        <v>14906.83</v>
      </c>
      <c r="L120" s="245">
        <v>0</v>
      </c>
      <c r="M120" s="245"/>
      <c r="N120" s="245"/>
    </row>
    <row r="121" spans="1:14" ht="8.25" customHeight="1" x14ac:dyDescent="0.35">
      <c r="A121" s="282"/>
      <c r="B121" s="242" t="s">
        <v>3102</v>
      </c>
      <c r="C121" s="243" t="s">
        <v>2898</v>
      </c>
      <c r="D121" s="243" t="s">
        <v>11</v>
      </c>
      <c r="E121" s="243" t="s">
        <v>3103</v>
      </c>
      <c r="F121" s="243"/>
      <c r="G121" s="244"/>
      <c r="H121" s="244"/>
      <c r="I121" s="243"/>
      <c r="J121" s="243"/>
      <c r="K121" s="245">
        <v>286413.66000000003</v>
      </c>
      <c r="L121" s="245">
        <v>40144.28</v>
      </c>
      <c r="M121" s="245"/>
      <c r="N121" s="245"/>
    </row>
    <row r="122" spans="1:14" ht="8.25" customHeight="1" x14ac:dyDescent="0.35">
      <c r="A122" s="282"/>
      <c r="B122" s="242" t="s">
        <v>3104</v>
      </c>
      <c r="C122" s="243" t="s">
        <v>20</v>
      </c>
      <c r="D122" s="243" t="s">
        <v>11</v>
      </c>
      <c r="E122" s="243" t="s">
        <v>3105</v>
      </c>
      <c r="F122" s="243"/>
      <c r="G122" s="244"/>
      <c r="H122" s="244"/>
      <c r="I122" s="243"/>
      <c r="J122" s="243"/>
      <c r="K122" s="245">
        <v>37267.08</v>
      </c>
      <c r="L122" s="245">
        <v>1281.19</v>
      </c>
      <c r="M122" s="245"/>
      <c r="N122" s="245"/>
    </row>
    <row r="123" spans="1:14" ht="8.25" customHeight="1" x14ac:dyDescent="0.35">
      <c r="A123" s="282"/>
      <c r="B123" s="242" t="s">
        <v>3106</v>
      </c>
      <c r="C123" s="243" t="s">
        <v>3029</v>
      </c>
      <c r="D123" s="243" t="s">
        <v>11</v>
      </c>
      <c r="E123" s="243" t="s">
        <v>3107</v>
      </c>
      <c r="F123" s="243"/>
      <c r="G123" s="244"/>
      <c r="H123" s="244"/>
      <c r="I123" s="243"/>
      <c r="J123" s="243"/>
      <c r="K123" s="245">
        <v>16770.189999999999</v>
      </c>
      <c r="L123" s="245">
        <v>0</v>
      </c>
      <c r="M123" s="245"/>
      <c r="N123" s="245"/>
    </row>
    <row r="124" spans="1:14" ht="8.25" customHeight="1" x14ac:dyDescent="0.35">
      <c r="A124" s="282"/>
      <c r="B124" s="242" t="s">
        <v>3108</v>
      </c>
      <c r="C124" s="243" t="s">
        <v>3029</v>
      </c>
      <c r="D124" s="243" t="s">
        <v>11</v>
      </c>
      <c r="E124" s="243" t="s">
        <v>3107</v>
      </c>
      <c r="F124" s="243"/>
      <c r="G124" s="244"/>
      <c r="H124" s="244"/>
      <c r="I124" s="243"/>
      <c r="J124" s="243"/>
      <c r="K124" s="245">
        <v>2484.4699999999998</v>
      </c>
      <c r="L124" s="245">
        <v>0</v>
      </c>
      <c r="M124" s="245"/>
      <c r="N124" s="245"/>
    </row>
    <row r="125" spans="1:14" ht="8.25" customHeight="1" x14ac:dyDescent="0.35">
      <c r="A125" s="282"/>
      <c r="B125" s="242" t="s">
        <v>67</v>
      </c>
      <c r="C125" s="243" t="s">
        <v>2959</v>
      </c>
      <c r="D125" s="243" t="s">
        <v>11</v>
      </c>
      <c r="E125" s="243" t="s">
        <v>3109</v>
      </c>
      <c r="F125" s="243"/>
      <c r="G125" s="244"/>
      <c r="H125" s="244"/>
      <c r="I125" s="243"/>
      <c r="J125" s="243"/>
      <c r="K125" s="245">
        <v>6211.18</v>
      </c>
      <c r="L125" s="245">
        <v>0</v>
      </c>
      <c r="M125" s="245"/>
      <c r="N125" s="245"/>
    </row>
    <row r="126" spans="1:14" ht="8.25" customHeight="1" x14ac:dyDescent="0.35">
      <c r="A126" s="282"/>
      <c r="B126" s="242" t="s">
        <v>3110</v>
      </c>
      <c r="C126" s="243" t="s">
        <v>3003</v>
      </c>
      <c r="D126" s="243" t="s">
        <v>11</v>
      </c>
      <c r="E126" s="243" t="s">
        <v>3111</v>
      </c>
      <c r="F126" s="243"/>
      <c r="G126" s="244"/>
      <c r="H126" s="244"/>
      <c r="I126" s="243"/>
      <c r="J126" s="243"/>
      <c r="K126" s="245">
        <v>6211.18</v>
      </c>
      <c r="L126" s="245">
        <v>0</v>
      </c>
      <c r="M126" s="245"/>
      <c r="N126" s="245"/>
    </row>
    <row r="127" spans="1:14" ht="8.25" customHeight="1" x14ac:dyDescent="0.35">
      <c r="A127" s="282"/>
      <c r="B127" s="242" t="s">
        <v>69</v>
      </c>
      <c r="C127" s="243" t="s">
        <v>80</v>
      </c>
      <c r="D127" s="243" t="s">
        <v>11</v>
      </c>
      <c r="E127" s="243" t="s">
        <v>3112</v>
      </c>
      <c r="F127" s="243"/>
      <c r="G127" s="244"/>
      <c r="H127" s="244"/>
      <c r="I127" s="243"/>
      <c r="J127" s="243"/>
      <c r="K127" s="245">
        <v>35865.839999999997</v>
      </c>
      <c r="L127" s="245">
        <v>2559.6</v>
      </c>
      <c r="M127" s="245"/>
      <c r="N127" s="245"/>
    </row>
    <row r="128" spans="1:14" ht="8.25" customHeight="1" x14ac:dyDescent="0.35">
      <c r="A128" s="282"/>
      <c r="B128" s="242" t="s">
        <v>3113</v>
      </c>
      <c r="C128" s="243" t="s">
        <v>32</v>
      </c>
      <c r="D128" s="243" t="s">
        <v>11</v>
      </c>
      <c r="E128" s="243" t="s">
        <v>3114</v>
      </c>
      <c r="F128" s="243"/>
      <c r="G128" s="244"/>
      <c r="H128" s="244"/>
      <c r="I128" s="243"/>
      <c r="J128" s="243"/>
      <c r="K128" s="245">
        <v>7147.83</v>
      </c>
      <c r="L128" s="245">
        <v>1155.79</v>
      </c>
      <c r="M128" s="245"/>
      <c r="N128" s="245"/>
    </row>
    <row r="129" spans="1:20" ht="8.25" customHeight="1" x14ac:dyDescent="0.35">
      <c r="A129" s="282"/>
      <c r="B129" s="242" t="s">
        <v>3115</v>
      </c>
      <c r="C129" s="243" t="s">
        <v>3116</v>
      </c>
      <c r="D129" s="243" t="s">
        <v>11</v>
      </c>
      <c r="E129" s="243" t="s">
        <v>3117</v>
      </c>
      <c r="F129" s="243"/>
      <c r="G129" s="244"/>
      <c r="H129" s="244"/>
      <c r="I129" s="243"/>
      <c r="J129" s="243"/>
      <c r="K129" s="245">
        <v>9316.77</v>
      </c>
      <c r="L129" s="245">
        <v>0</v>
      </c>
      <c r="M129" s="245"/>
      <c r="N129" s="245"/>
    </row>
    <row r="130" spans="1:20" ht="8.25" customHeight="1" x14ac:dyDescent="0.35">
      <c r="A130" s="282"/>
      <c r="B130" s="242" t="s">
        <v>3118</v>
      </c>
      <c r="C130" s="243" t="s">
        <v>32</v>
      </c>
      <c r="D130" s="243" t="s">
        <v>11</v>
      </c>
      <c r="E130" s="243" t="s">
        <v>3119</v>
      </c>
      <c r="F130" s="243"/>
      <c r="G130" s="244"/>
      <c r="H130" s="244"/>
      <c r="I130" s="243"/>
      <c r="J130" s="243"/>
      <c r="K130" s="245">
        <v>3726.71</v>
      </c>
      <c r="L130" s="245">
        <v>0</v>
      </c>
      <c r="M130" s="245"/>
      <c r="N130" s="245"/>
    </row>
    <row r="131" spans="1:20" ht="8.25" customHeight="1" x14ac:dyDescent="0.35">
      <c r="A131" s="282"/>
      <c r="B131" s="242" t="s">
        <v>3120</v>
      </c>
      <c r="C131" s="243" t="s">
        <v>20</v>
      </c>
      <c r="D131" s="243" t="s">
        <v>11</v>
      </c>
      <c r="E131" s="243" t="s">
        <v>3121</v>
      </c>
      <c r="F131" s="243"/>
      <c r="G131" s="244"/>
      <c r="H131" s="244"/>
      <c r="I131" s="243"/>
      <c r="J131" s="243"/>
      <c r="K131" s="245">
        <v>23602.480000000003</v>
      </c>
      <c r="L131" s="245">
        <v>0</v>
      </c>
      <c r="M131" s="245"/>
      <c r="N131" s="245"/>
    </row>
    <row r="132" spans="1:20" ht="8.25" customHeight="1" x14ac:dyDescent="0.35">
      <c r="A132" s="282"/>
      <c r="B132" s="242" t="s">
        <v>72</v>
      </c>
      <c r="C132" s="243" t="s">
        <v>3040</v>
      </c>
      <c r="D132" s="243" t="s">
        <v>11</v>
      </c>
      <c r="E132" s="243" t="s">
        <v>3122</v>
      </c>
      <c r="F132" s="243"/>
      <c r="G132" s="244"/>
      <c r="H132" s="244"/>
      <c r="I132" s="243"/>
      <c r="J132" s="243"/>
      <c r="K132" s="245">
        <v>3726.71</v>
      </c>
      <c r="L132" s="245">
        <v>0</v>
      </c>
      <c r="M132" s="245"/>
      <c r="N132" s="245"/>
    </row>
    <row r="133" spans="1:20" ht="8.25" customHeight="1" x14ac:dyDescent="0.35">
      <c r="A133" s="282"/>
      <c r="B133" s="242" t="s">
        <v>3123</v>
      </c>
      <c r="C133" s="243" t="s">
        <v>32</v>
      </c>
      <c r="D133" s="243" t="s">
        <v>11</v>
      </c>
      <c r="E133" s="243" t="s">
        <v>3124</v>
      </c>
      <c r="F133" s="243"/>
      <c r="G133" s="244"/>
      <c r="H133" s="244"/>
      <c r="I133" s="243"/>
      <c r="J133" s="243"/>
      <c r="K133" s="245">
        <v>3726.71</v>
      </c>
      <c r="L133" s="245">
        <v>0</v>
      </c>
      <c r="M133" s="245"/>
      <c r="N133" s="245"/>
    </row>
    <row r="134" spans="1:20" ht="8.25" customHeight="1" x14ac:dyDescent="0.35">
      <c r="A134" s="282"/>
      <c r="B134" s="242" t="s">
        <v>3125</v>
      </c>
      <c r="C134" s="243" t="s">
        <v>20</v>
      </c>
      <c r="D134" s="243" t="s">
        <v>11</v>
      </c>
      <c r="E134" s="243" t="s">
        <v>3126</v>
      </c>
      <c r="F134" s="243"/>
      <c r="G134" s="244"/>
      <c r="H134" s="244"/>
      <c r="I134" s="243"/>
      <c r="J134" s="243"/>
      <c r="K134" s="245">
        <v>9937.89</v>
      </c>
      <c r="L134" s="245">
        <v>0</v>
      </c>
      <c r="M134" s="245"/>
      <c r="N134" s="245"/>
    </row>
    <row r="135" spans="1:20" ht="8.25" customHeight="1" thickBot="1" x14ac:dyDescent="0.4">
      <c r="A135" s="282"/>
      <c r="B135" s="242" t="s">
        <v>3127</v>
      </c>
      <c r="C135" s="243" t="s">
        <v>2898</v>
      </c>
      <c r="D135" s="243" t="s">
        <v>11</v>
      </c>
      <c r="E135" s="243" t="s">
        <v>3128</v>
      </c>
      <c r="F135" s="243"/>
      <c r="G135" s="244"/>
      <c r="H135" s="244"/>
      <c r="I135" s="243"/>
      <c r="J135" s="243"/>
      <c r="K135" s="245">
        <v>0</v>
      </c>
      <c r="L135" s="245">
        <v>12836.029999999999</v>
      </c>
      <c r="M135" s="245"/>
      <c r="N135" s="245"/>
    </row>
    <row r="136" spans="1:20" ht="15.75" customHeight="1" thickBot="1" x14ac:dyDescent="0.4">
      <c r="A136" s="282"/>
      <c r="B136" s="286" t="s">
        <v>73</v>
      </c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8"/>
    </row>
    <row r="137" spans="1:20" ht="15" thickBot="1" x14ac:dyDescent="0.4">
      <c r="A137" s="282"/>
      <c r="B137" s="273" t="s">
        <v>74</v>
      </c>
      <c r="C137" s="274"/>
      <c r="D137" s="274"/>
      <c r="E137" s="274"/>
      <c r="F137" s="275"/>
      <c r="G137" s="1"/>
      <c r="H137" s="1"/>
      <c r="I137" s="170" t="s">
        <v>1012</v>
      </c>
      <c r="J137" s="171" t="s">
        <v>1012</v>
      </c>
      <c r="K137" s="246">
        <f>SUM(K10:K135)</f>
        <v>2942827.3400000003</v>
      </c>
      <c r="L137" s="246">
        <f>SUM(L10:L135)</f>
        <v>525127.05999999994</v>
      </c>
      <c r="M137" s="276"/>
      <c r="N137" s="246">
        <f>K137+L137</f>
        <v>3467954.4000000004</v>
      </c>
      <c r="O137" s="177">
        <f t="shared" ref="O137:T137" si="0">SUM(I10:I135)</f>
        <v>0</v>
      </c>
      <c r="P137" s="177">
        <f t="shared" si="0"/>
        <v>0</v>
      </c>
      <c r="Q137" s="177">
        <f t="shared" si="0"/>
        <v>2942827.3400000003</v>
      </c>
      <c r="R137" s="177">
        <f t="shared" si="0"/>
        <v>525127.05999999994</v>
      </c>
      <c r="S137" s="177">
        <f t="shared" si="0"/>
        <v>0</v>
      </c>
      <c r="T137" s="177">
        <f t="shared" si="0"/>
        <v>0</v>
      </c>
    </row>
    <row r="138" spans="1:20" ht="15" thickBot="1" x14ac:dyDescent="0.4">
      <c r="A138" s="282"/>
      <c r="B138" s="273" t="s">
        <v>75</v>
      </c>
      <c r="C138" s="274"/>
      <c r="D138" s="274"/>
      <c r="E138" s="274"/>
      <c r="F138" s="275"/>
      <c r="G138" s="1"/>
      <c r="H138" s="1"/>
      <c r="I138" s="172">
        <v>0</v>
      </c>
      <c r="J138" s="173">
        <v>0</v>
      </c>
      <c r="K138" s="171">
        <f>COUNTIF(K10:K135,"&gt;0")</f>
        <v>119</v>
      </c>
      <c r="L138" s="171">
        <f>COUNTIF(L10:L135,"&gt;0")</f>
        <v>29</v>
      </c>
      <c r="M138" s="277"/>
      <c r="N138" s="214"/>
      <c r="O138" s="178"/>
      <c r="P138" s="178"/>
      <c r="Q138" s="178"/>
      <c r="R138" s="177">
        <f>SUM(Q137:R137)</f>
        <v>3467954.4000000004</v>
      </c>
      <c r="S138" s="178"/>
      <c r="T138" s="178"/>
    </row>
    <row r="139" spans="1:20" ht="15" thickBot="1" x14ac:dyDescent="0.4">
      <c r="A139" s="282"/>
      <c r="B139" s="278" t="s">
        <v>76</v>
      </c>
      <c r="C139" s="279"/>
      <c r="D139" s="279"/>
      <c r="E139" s="279"/>
      <c r="F139" s="280"/>
      <c r="G139" s="1" t="s">
        <v>77</v>
      </c>
      <c r="H139" s="1" t="s">
        <v>77</v>
      </c>
      <c r="I139" s="172">
        <v>0</v>
      </c>
      <c r="J139" s="172">
        <v>0</v>
      </c>
      <c r="K139" s="172">
        <v>100</v>
      </c>
      <c r="L139" s="172">
        <v>100</v>
      </c>
      <c r="M139" s="72"/>
      <c r="N139" s="72" t="s">
        <v>77</v>
      </c>
    </row>
    <row r="140" spans="1:20" x14ac:dyDescent="0.35">
      <c r="A140" s="269" t="s">
        <v>78</v>
      </c>
      <c r="B140" s="270" t="s">
        <v>79</v>
      </c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2"/>
    </row>
    <row r="141" spans="1:20" x14ac:dyDescent="0.35">
      <c r="A141" s="269"/>
      <c r="B141" s="174" t="s">
        <v>3161</v>
      </c>
      <c r="C141" s="10" t="s">
        <v>204</v>
      </c>
      <c r="D141" s="10" t="s">
        <v>11</v>
      </c>
      <c r="E141" s="10" t="s">
        <v>3162</v>
      </c>
      <c r="F141" s="141"/>
      <c r="G141" s="140">
        <v>23000</v>
      </c>
      <c r="H141" s="140">
        <v>0</v>
      </c>
      <c r="I141" s="73"/>
      <c r="J141" s="73"/>
      <c r="K141" s="73"/>
      <c r="L141" s="73"/>
      <c r="M141" s="72"/>
      <c r="N141" s="73"/>
    </row>
    <row r="142" spans="1:20" x14ac:dyDescent="0.35">
      <c r="A142" s="269"/>
      <c r="B142" s="174" t="s">
        <v>3136</v>
      </c>
      <c r="C142" s="10" t="s">
        <v>204</v>
      </c>
      <c r="D142" s="10" t="s">
        <v>11</v>
      </c>
      <c r="E142" s="10" t="s">
        <v>3137</v>
      </c>
      <c r="F142" s="141"/>
      <c r="G142" s="140">
        <v>2589050</v>
      </c>
      <c r="H142" s="140">
        <v>0</v>
      </c>
      <c r="I142" s="73"/>
      <c r="J142" s="73"/>
      <c r="K142" s="73"/>
      <c r="L142" s="73"/>
      <c r="M142" s="72"/>
      <c r="N142" s="73"/>
    </row>
    <row r="143" spans="1:20" x14ac:dyDescent="0.35">
      <c r="A143" s="269"/>
      <c r="B143" s="174" t="s">
        <v>3142</v>
      </c>
      <c r="C143" s="10" t="s">
        <v>985</v>
      </c>
      <c r="D143" s="10" t="s">
        <v>11</v>
      </c>
      <c r="E143" s="10" t="s">
        <v>3143</v>
      </c>
      <c r="F143" s="141"/>
      <c r="G143" s="140">
        <v>20000</v>
      </c>
      <c r="H143" s="140">
        <v>0</v>
      </c>
      <c r="I143" s="73"/>
      <c r="J143" s="73"/>
      <c r="K143" s="73"/>
      <c r="L143" s="73"/>
      <c r="M143" s="72"/>
      <c r="N143" s="73"/>
    </row>
    <row r="144" spans="1:20" x14ac:dyDescent="0.35">
      <c r="A144" s="269"/>
      <c r="B144" s="174" t="s">
        <v>3144</v>
      </c>
      <c r="C144" s="10" t="s">
        <v>204</v>
      </c>
      <c r="D144" s="10" t="s">
        <v>11</v>
      </c>
      <c r="E144" s="10" t="s">
        <v>3145</v>
      </c>
      <c r="F144" s="141"/>
      <c r="G144" s="140">
        <v>80000</v>
      </c>
      <c r="H144" s="140">
        <v>0</v>
      </c>
      <c r="I144" s="73"/>
      <c r="J144" s="73"/>
      <c r="K144" s="73"/>
      <c r="L144" s="73"/>
      <c r="M144" s="72"/>
      <c r="N144" s="73"/>
    </row>
    <row r="145" spans="1:14" x14ac:dyDescent="0.35">
      <c r="A145" s="269"/>
      <c r="B145" s="174" t="s">
        <v>3146</v>
      </c>
      <c r="C145" s="10" t="s">
        <v>985</v>
      </c>
      <c r="D145" s="10" t="s">
        <v>11</v>
      </c>
      <c r="E145" s="10" t="s">
        <v>3147</v>
      </c>
      <c r="F145" s="141"/>
      <c r="G145" s="140">
        <v>40000</v>
      </c>
      <c r="H145" s="140">
        <v>0</v>
      </c>
      <c r="I145" s="73"/>
      <c r="J145" s="73"/>
      <c r="K145" s="73"/>
      <c r="L145" s="73"/>
      <c r="M145" s="72"/>
      <c r="N145" s="73"/>
    </row>
    <row r="146" spans="1:14" x14ac:dyDescent="0.35">
      <c r="A146" s="269"/>
      <c r="B146" s="174" t="s">
        <v>3150</v>
      </c>
      <c r="C146" s="10" t="s">
        <v>204</v>
      </c>
      <c r="D146" s="10" t="s">
        <v>11</v>
      </c>
      <c r="E146" s="10" t="s">
        <v>3151</v>
      </c>
      <c r="F146" s="141"/>
      <c r="G146" s="140">
        <v>86634</v>
      </c>
      <c r="H146" s="140">
        <v>0</v>
      </c>
      <c r="I146" s="73"/>
      <c r="J146" s="73"/>
      <c r="K146" s="73"/>
      <c r="L146" s="73"/>
      <c r="M146" s="72"/>
      <c r="N146" s="73"/>
    </row>
    <row r="147" spans="1:14" x14ac:dyDescent="0.35">
      <c r="A147" s="269"/>
      <c r="B147" s="174" t="s">
        <v>3148</v>
      </c>
      <c r="C147" s="10" t="s">
        <v>204</v>
      </c>
      <c r="D147" s="10" t="s">
        <v>11</v>
      </c>
      <c r="E147" s="10" t="s">
        <v>3149</v>
      </c>
      <c r="F147" s="141"/>
      <c r="G147" s="140">
        <v>80000</v>
      </c>
      <c r="H147" s="140">
        <v>0</v>
      </c>
      <c r="I147" s="73"/>
      <c r="J147" s="73"/>
      <c r="K147" s="73"/>
      <c r="L147" s="73"/>
      <c r="M147" s="72"/>
      <c r="N147" s="73"/>
    </row>
    <row r="148" spans="1:14" x14ac:dyDescent="0.35">
      <c r="A148" s="269"/>
      <c r="B148" s="174" t="s">
        <v>3152</v>
      </c>
      <c r="C148" s="10" t="s">
        <v>204</v>
      </c>
      <c r="D148" s="10" t="s">
        <v>11</v>
      </c>
      <c r="E148" s="10" t="s">
        <v>3153</v>
      </c>
      <c r="F148" s="141"/>
      <c r="G148" s="140">
        <v>23200</v>
      </c>
      <c r="H148" s="140">
        <v>0</v>
      </c>
      <c r="I148" s="73"/>
      <c r="J148" s="73"/>
      <c r="K148" s="73"/>
      <c r="L148" s="73"/>
      <c r="M148" s="72"/>
      <c r="N148" s="73"/>
    </row>
    <row r="149" spans="1:14" x14ac:dyDescent="0.35">
      <c r="A149" s="269"/>
      <c r="B149" s="174" t="s">
        <v>3140</v>
      </c>
      <c r="C149" s="10" t="s">
        <v>255</v>
      </c>
      <c r="D149" s="10" t="s">
        <v>11</v>
      </c>
      <c r="E149" s="10" t="s">
        <v>3141</v>
      </c>
      <c r="F149" s="141"/>
      <c r="G149" s="140">
        <v>31100</v>
      </c>
      <c r="H149" s="140">
        <v>0</v>
      </c>
      <c r="I149" s="73"/>
      <c r="J149" s="73"/>
      <c r="K149" s="73"/>
      <c r="L149" s="73"/>
      <c r="M149" s="72"/>
      <c r="N149" s="73"/>
    </row>
    <row r="150" spans="1:14" x14ac:dyDescent="0.35">
      <c r="A150" s="269"/>
      <c r="B150" s="174" t="s">
        <v>3154</v>
      </c>
      <c r="C150" s="10" t="s">
        <v>208</v>
      </c>
      <c r="D150" s="10" t="s">
        <v>11</v>
      </c>
      <c r="E150" s="10" t="s">
        <v>3155</v>
      </c>
      <c r="F150" s="141"/>
      <c r="G150" s="140">
        <v>50810</v>
      </c>
      <c r="H150" s="140">
        <v>0</v>
      </c>
      <c r="I150" s="73"/>
      <c r="J150" s="73"/>
      <c r="K150" s="73"/>
      <c r="L150" s="73"/>
      <c r="M150" s="72"/>
      <c r="N150" s="73"/>
    </row>
    <row r="151" spans="1:14" x14ac:dyDescent="0.35">
      <c r="A151" s="269"/>
      <c r="B151" s="174" t="s">
        <v>3158</v>
      </c>
      <c r="C151" s="10" t="s">
        <v>3159</v>
      </c>
      <c r="D151" s="10" t="s">
        <v>11</v>
      </c>
      <c r="E151" s="10" t="s">
        <v>3160</v>
      </c>
      <c r="F151" s="141"/>
      <c r="G151" s="140">
        <v>58903</v>
      </c>
      <c r="H151" s="140">
        <v>0</v>
      </c>
      <c r="I151" s="73"/>
      <c r="J151" s="73"/>
      <c r="K151" s="73"/>
      <c r="L151" s="73"/>
      <c r="M151" s="72"/>
      <c r="N151" s="73"/>
    </row>
    <row r="152" spans="1:14" x14ac:dyDescent="0.35">
      <c r="A152" s="269"/>
      <c r="B152" s="174" t="s">
        <v>3138</v>
      </c>
      <c r="C152" s="10" t="s">
        <v>201</v>
      </c>
      <c r="D152" s="10" t="s">
        <v>11</v>
      </c>
      <c r="E152" s="10" t="s">
        <v>3139</v>
      </c>
      <c r="F152" s="141"/>
      <c r="G152" s="140">
        <v>44766</v>
      </c>
      <c r="H152" s="140">
        <v>0</v>
      </c>
      <c r="I152" s="73"/>
      <c r="J152" s="73"/>
      <c r="K152" s="73"/>
      <c r="L152" s="73"/>
      <c r="M152" s="72"/>
      <c r="N152" s="73"/>
    </row>
    <row r="153" spans="1:14" x14ac:dyDescent="0.35">
      <c r="A153" s="269"/>
      <c r="B153" s="174" t="s">
        <v>3156</v>
      </c>
      <c r="C153" s="10" t="s">
        <v>2864</v>
      </c>
      <c r="D153" s="10" t="s">
        <v>11</v>
      </c>
      <c r="E153" s="10" t="s">
        <v>3157</v>
      </c>
      <c r="F153" s="141"/>
      <c r="G153" s="140">
        <v>9882</v>
      </c>
      <c r="H153" s="140">
        <v>0</v>
      </c>
      <c r="I153" s="73"/>
      <c r="J153" s="73"/>
      <c r="K153" s="73"/>
      <c r="L153" s="73"/>
      <c r="M153" s="72"/>
      <c r="N153" s="73"/>
    </row>
    <row r="154" spans="1:14" x14ac:dyDescent="0.35">
      <c r="A154" s="269"/>
      <c r="B154" s="174" t="s">
        <v>3134</v>
      </c>
      <c r="C154" s="10" t="s">
        <v>204</v>
      </c>
      <c r="D154" s="10" t="s">
        <v>11</v>
      </c>
      <c r="E154" s="10" t="s">
        <v>3135</v>
      </c>
      <c r="F154" s="141"/>
      <c r="G154" s="140">
        <v>420000</v>
      </c>
      <c r="H154" s="140">
        <v>0</v>
      </c>
      <c r="I154" s="73"/>
      <c r="J154" s="73"/>
      <c r="K154" s="73"/>
      <c r="L154" s="73"/>
      <c r="M154" s="72"/>
      <c r="N154" s="73"/>
    </row>
    <row r="155" spans="1:14" x14ac:dyDescent="0.35">
      <c r="A155" s="269"/>
      <c r="B155" s="174" t="s">
        <v>3129</v>
      </c>
      <c r="C155" s="10" t="s">
        <v>204</v>
      </c>
      <c r="D155" s="10" t="s">
        <v>11</v>
      </c>
      <c r="E155" s="10" t="s">
        <v>3130</v>
      </c>
      <c r="F155" s="141"/>
      <c r="G155" s="140">
        <v>0</v>
      </c>
      <c r="H155" s="140">
        <v>56900</v>
      </c>
      <c r="I155" s="73"/>
      <c r="J155" s="73"/>
      <c r="K155" s="73"/>
      <c r="L155" s="73"/>
      <c r="M155" s="72"/>
      <c r="N155" s="73"/>
    </row>
    <row r="156" spans="1:14" x14ac:dyDescent="0.35">
      <c r="A156" s="269"/>
      <c r="B156" s="174" t="s">
        <v>726</v>
      </c>
      <c r="C156" s="10" t="s">
        <v>204</v>
      </c>
      <c r="D156" s="10" t="s">
        <v>11</v>
      </c>
      <c r="E156" s="10" t="s">
        <v>3131</v>
      </c>
      <c r="F156" s="141"/>
      <c r="G156" s="140">
        <v>0</v>
      </c>
      <c r="H156" s="140">
        <v>120000</v>
      </c>
      <c r="I156" s="73"/>
      <c r="J156" s="73"/>
      <c r="K156" s="73"/>
      <c r="L156" s="73"/>
      <c r="M156" s="72"/>
      <c r="N156" s="73"/>
    </row>
    <row r="157" spans="1:14" ht="15" thickBot="1" x14ac:dyDescent="0.4">
      <c r="A157" s="269"/>
      <c r="B157" s="174" t="s">
        <v>3132</v>
      </c>
      <c r="C157" s="10" t="s">
        <v>2821</v>
      </c>
      <c r="D157" s="10" t="s">
        <v>11</v>
      </c>
      <c r="E157" s="10" t="s">
        <v>3133</v>
      </c>
      <c r="F157" s="141"/>
      <c r="G157" s="140">
        <v>0</v>
      </c>
      <c r="H157" s="140">
        <v>40000</v>
      </c>
      <c r="I157" s="73"/>
      <c r="J157" s="73"/>
      <c r="K157" s="73"/>
      <c r="L157" s="73"/>
      <c r="M157" s="72"/>
      <c r="N157" s="73"/>
    </row>
    <row r="158" spans="1:14" ht="15" thickBot="1" x14ac:dyDescent="0.4">
      <c r="A158" s="269"/>
      <c r="B158" s="224" t="s">
        <v>73</v>
      </c>
      <c r="C158" s="225"/>
      <c r="D158" s="225"/>
      <c r="E158" s="225"/>
      <c r="F158" s="225"/>
      <c r="G158" s="225"/>
      <c r="H158" s="225"/>
      <c r="I158" s="225"/>
      <c r="J158" s="225"/>
      <c r="K158" s="225"/>
      <c r="L158" s="225"/>
      <c r="M158" s="219"/>
      <c r="N158" s="220"/>
    </row>
    <row r="159" spans="1:14" ht="15" thickBot="1" x14ac:dyDescent="0.4">
      <c r="A159" s="269"/>
      <c r="B159" s="273" t="s">
        <v>81</v>
      </c>
      <c r="C159" s="274"/>
      <c r="D159" s="274"/>
      <c r="E159" s="274"/>
      <c r="F159" s="275"/>
      <c r="G159" s="247">
        <f>SUM(G141:G158)</f>
        <v>3557345</v>
      </c>
      <c r="H159" s="247">
        <f>SUM(H141:H158)</f>
        <v>216900</v>
      </c>
      <c r="I159" s="2"/>
      <c r="J159" s="2"/>
      <c r="K159" s="2"/>
      <c r="L159" s="2"/>
      <c r="M159" s="276"/>
      <c r="N159" s="247">
        <f>G159+H159</f>
        <v>3774245</v>
      </c>
    </row>
    <row r="160" spans="1:14" ht="15" thickBot="1" x14ac:dyDescent="0.4">
      <c r="A160" s="269"/>
      <c r="B160" s="273" t="s">
        <v>75</v>
      </c>
      <c r="C160" s="274"/>
      <c r="D160" s="274"/>
      <c r="E160" s="274"/>
      <c r="F160" s="275"/>
      <c r="G160" s="171">
        <f>COUNTIF(G141:G157,"&gt;0")</f>
        <v>14</v>
      </c>
      <c r="H160" s="171">
        <f>COUNTIF(H141:H157,"&gt;0")</f>
        <v>3</v>
      </c>
      <c r="I160" s="2"/>
      <c r="J160" s="2"/>
      <c r="K160" s="2"/>
      <c r="L160" s="2"/>
      <c r="M160" s="277"/>
      <c r="N160" s="215"/>
    </row>
    <row r="161" spans="1:14" ht="15" thickBot="1" x14ac:dyDescent="0.4">
      <c r="A161" s="269"/>
      <c r="B161" s="278" t="s">
        <v>82</v>
      </c>
      <c r="C161" s="279"/>
      <c r="D161" s="279"/>
      <c r="E161" s="279"/>
      <c r="F161" s="280"/>
      <c r="G161" s="215">
        <v>100</v>
      </c>
      <c r="H161" s="215">
        <v>100</v>
      </c>
      <c r="I161" s="215"/>
      <c r="J161" s="215"/>
      <c r="K161" s="215"/>
      <c r="L161" s="215"/>
      <c r="M161" s="1"/>
      <c r="N161" s="1"/>
    </row>
    <row r="162" spans="1:14" ht="15" thickBot="1" x14ac:dyDescent="0.4">
      <c r="A162" s="6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8"/>
    </row>
    <row r="163" spans="1:14" ht="6" customHeight="1" x14ac:dyDescent="0.35">
      <c r="A163" s="251" t="s">
        <v>92</v>
      </c>
      <c r="B163" s="221" t="s">
        <v>83</v>
      </c>
      <c r="C163" s="222"/>
      <c r="D163" s="222"/>
      <c r="E163" s="222"/>
      <c r="F163" s="222"/>
      <c r="G163" s="222"/>
      <c r="H163" s="222"/>
      <c r="I163" s="222"/>
      <c r="J163" s="222"/>
      <c r="K163" s="222"/>
      <c r="L163" s="222"/>
      <c r="M163" s="222"/>
      <c r="N163" s="223"/>
    </row>
    <row r="164" spans="1:14" ht="6" customHeight="1" x14ac:dyDescent="0.35">
      <c r="A164" s="252"/>
      <c r="B164" s="216"/>
      <c r="C164" s="217"/>
      <c r="D164" s="217"/>
      <c r="E164" s="217"/>
      <c r="F164" s="217"/>
      <c r="G164" s="217"/>
      <c r="H164" s="217"/>
      <c r="I164" s="217"/>
      <c r="J164" s="217"/>
      <c r="K164" s="217"/>
      <c r="L164" s="217"/>
      <c r="M164" s="217"/>
      <c r="N164" s="218"/>
    </row>
    <row r="165" spans="1:14" ht="6" customHeight="1" thickBot="1" x14ac:dyDescent="0.4">
      <c r="A165" s="252"/>
      <c r="B165" s="224"/>
      <c r="C165" s="225"/>
      <c r="D165" s="225"/>
      <c r="E165" s="225"/>
      <c r="F165" s="225"/>
      <c r="G165" s="225"/>
      <c r="H165" s="225"/>
      <c r="I165" s="225"/>
      <c r="J165" s="225"/>
      <c r="K165" s="225"/>
      <c r="L165" s="225"/>
      <c r="M165" s="225"/>
      <c r="N165" s="226"/>
    </row>
    <row r="166" spans="1:14" ht="5.25" customHeight="1" x14ac:dyDescent="0.35">
      <c r="A166" s="252"/>
      <c r="B166" s="254" t="s">
        <v>84</v>
      </c>
      <c r="C166" s="255"/>
      <c r="D166" s="255"/>
      <c r="E166" s="255"/>
      <c r="F166" s="255"/>
      <c r="G166" s="255"/>
      <c r="H166" s="255"/>
      <c r="I166" s="256"/>
      <c r="J166" s="263"/>
      <c r="K166" s="248">
        <v>44403073.25</v>
      </c>
      <c r="L166" s="266"/>
      <c r="M166" s="266"/>
      <c r="N166" s="248">
        <f>K166</f>
        <v>44403073.25</v>
      </c>
    </row>
    <row r="167" spans="1:14" ht="5.25" customHeight="1" x14ac:dyDescent="0.35">
      <c r="A167" s="252"/>
      <c r="B167" s="257"/>
      <c r="C167" s="258"/>
      <c r="D167" s="258"/>
      <c r="E167" s="258"/>
      <c r="F167" s="258"/>
      <c r="G167" s="258"/>
      <c r="H167" s="258"/>
      <c r="I167" s="259"/>
      <c r="J167" s="264"/>
      <c r="K167" s="249"/>
      <c r="L167" s="267"/>
      <c r="M167" s="267"/>
      <c r="N167" s="249"/>
    </row>
    <row r="168" spans="1:14" ht="5.25" customHeight="1" x14ac:dyDescent="0.35">
      <c r="A168" s="252"/>
      <c r="B168" s="257"/>
      <c r="C168" s="258"/>
      <c r="D168" s="258"/>
      <c r="E168" s="258"/>
      <c r="F168" s="258"/>
      <c r="G168" s="258"/>
      <c r="H168" s="258"/>
      <c r="I168" s="259"/>
      <c r="J168" s="264"/>
      <c r="K168" s="249"/>
      <c r="L168" s="267"/>
      <c r="M168" s="267"/>
      <c r="N168" s="249"/>
    </row>
    <row r="169" spans="1:14" ht="5.25" customHeight="1" thickBot="1" x14ac:dyDescent="0.4">
      <c r="A169" s="253"/>
      <c r="B169" s="260"/>
      <c r="C169" s="261"/>
      <c r="D169" s="261"/>
      <c r="E169" s="261"/>
      <c r="F169" s="261"/>
      <c r="G169" s="261"/>
      <c r="H169" s="261"/>
      <c r="I169" s="262"/>
      <c r="J169" s="265"/>
      <c r="K169" s="250"/>
      <c r="L169" s="268"/>
      <c r="M169" s="268"/>
      <c r="N169" s="250"/>
    </row>
    <row r="170" spans="1:14" x14ac:dyDescent="0.35">
      <c r="A170" s="3"/>
      <c r="K170" s="195"/>
      <c r="L170" s="196"/>
      <c r="M170" s="196"/>
      <c r="N170" s="195"/>
    </row>
  </sheetData>
  <mergeCells count="37">
    <mergeCell ref="N1:O1"/>
    <mergeCell ref="A2:A8"/>
    <mergeCell ref="B2:B8"/>
    <mergeCell ref="C2:C8"/>
    <mergeCell ref="D2:D8"/>
    <mergeCell ref="E2:E8"/>
    <mergeCell ref="F2:F8"/>
    <mergeCell ref="G2:G8"/>
    <mergeCell ref="H2:J6"/>
    <mergeCell ref="K2:L6"/>
    <mergeCell ref="M2:M8"/>
    <mergeCell ref="N2:N8"/>
    <mergeCell ref="H7:H8"/>
    <mergeCell ref="I7:I8"/>
    <mergeCell ref="J7:J8"/>
    <mergeCell ref="K7:K8"/>
    <mergeCell ref="L7:L8"/>
    <mergeCell ref="A9:A139"/>
    <mergeCell ref="B9:N9"/>
    <mergeCell ref="B136:N136"/>
    <mergeCell ref="B137:F137"/>
    <mergeCell ref="M137:M138"/>
    <mergeCell ref="B138:F138"/>
    <mergeCell ref="B139:F139"/>
    <mergeCell ref="A140:A161"/>
    <mergeCell ref="B140:N140"/>
    <mergeCell ref="B159:F159"/>
    <mergeCell ref="M159:M160"/>
    <mergeCell ref="B160:F160"/>
    <mergeCell ref="B161:F161"/>
    <mergeCell ref="N166:N169"/>
    <mergeCell ref="A163:A169"/>
    <mergeCell ref="B166:I169"/>
    <mergeCell ref="J166:J169"/>
    <mergeCell ref="K166:K169"/>
    <mergeCell ref="L166:L169"/>
    <mergeCell ref="M166:M169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300" r:id="rId1"/>
  <rowBreaks count="1" manualBreakCount="1">
    <brk id="138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D65"/>
  <sheetViews>
    <sheetView workbookViewId="0">
      <selection activeCell="M16" sqref="M16:M17"/>
    </sheetView>
  </sheetViews>
  <sheetFormatPr defaultRowHeight="14.5" x14ac:dyDescent="0.35"/>
  <cols>
    <col min="1" max="1" width="156.36328125" customWidth="1"/>
    <col min="2" max="2" width="37" customWidth="1"/>
    <col min="3" max="3" width="33.36328125" customWidth="1"/>
    <col min="4" max="4" width="13.453125" customWidth="1"/>
  </cols>
  <sheetData>
    <row r="3" spans="1:4" x14ac:dyDescent="0.35">
      <c r="A3" s="124" t="s">
        <v>923</v>
      </c>
      <c r="B3" t="s">
        <v>924</v>
      </c>
    </row>
    <row r="4" spans="1:4" x14ac:dyDescent="0.35">
      <c r="A4" s="125" t="s">
        <v>611</v>
      </c>
      <c r="B4" s="126">
        <v>-254712.40999999997</v>
      </c>
      <c r="C4">
        <v>-254712.40999999997</v>
      </c>
      <c r="D4">
        <f>C4*(-1)</f>
        <v>254712.40999999997</v>
      </c>
    </row>
    <row r="5" spans="1:4" x14ac:dyDescent="0.35">
      <c r="A5" s="125" t="s">
        <v>620</v>
      </c>
      <c r="B5" s="126">
        <v>-258301.94999999998</v>
      </c>
      <c r="C5">
        <v>-258301.94999999998</v>
      </c>
      <c r="D5">
        <f t="shared" ref="D5:D19" si="0">C5*(-1)</f>
        <v>258301.94999999998</v>
      </c>
    </row>
    <row r="6" spans="1:4" x14ac:dyDescent="0.35">
      <c r="A6" s="125" t="s">
        <v>711</v>
      </c>
      <c r="B6" s="126">
        <v>-4000</v>
      </c>
      <c r="C6">
        <v>-4000</v>
      </c>
      <c r="D6">
        <f t="shared" si="0"/>
        <v>4000</v>
      </c>
    </row>
    <row r="7" spans="1:4" x14ac:dyDescent="0.35">
      <c r="A7" s="125" t="s">
        <v>604</v>
      </c>
      <c r="B7" s="126">
        <v>-190998.76</v>
      </c>
      <c r="C7">
        <v>-190998.76</v>
      </c>
      <c r="D7">
        <f t="shared" si="0"/>
        <v>190998.76</v>
      </c>
    </row>
    <row r="8" spans="1:4" x14ac:dyDescent="0.35">
      <c r="A8" s="125" t="s">
        <v>646</v>
      </c>
      <c r="B8" s="126">
        <v>-194128.65999999997</v>
      </c>
      <c r="C8">
        <v>-194128.65999999997</v>
      </c>
      <c r="D8">
        <f t="shared" si="0"/>
        <v>194128.65999999997</v>
      </c>
    </row>
    <row r="9" spans="1:4" x14ac:dyDescent="0.35">
      <c r="A9" s="125" t="s">
        <v>678</v>
      </c>
      <c r="B9" s="126">
        <v>-407828.97</v>
      </c>
      <c r="C9">
        <v>-407828.97</v>
      </c>
      <c r="D9">
        <f t="shared" si="0"/>
        <v>407828.97</v>
      </c>
    </row>
    <row r="10" spans="1:4" x14ac:dyDescent="0.35">
      <c r="A10" s="125" t="s">
        <v>649</v>
      </c>
      <c r="B10" s="126">
        <v>-304561.96999999997</v>
      </c>
      <c r="C10">
        <v>-304561.96999999997</v>
      </c>
      <c r="D10">
        <f t="shared" si="0"/>
        <v>304561.96999999997</v>
      </c>
    </row>
    <row r="11" spans="1:4" x14ac:dyDescent="0.35">
      <c r="A11" s="125" t="s">
        <v>695</v>
      </c>
      <c r="B11" s="126">
        <v>-96713.15</v>
      </c>
      <c r="C11">
        <v>-96713.15</v>
      </c>
      <c r="D11">
        <f t="shared" si="0"/>
        <v>96713.15</v>
      </c>
    </row>
    <row r="12" spans="1:4" x14ac:dyDescent="0.35">
      <c r="A12" s="125" t="s">
        <v>626</v>
      </c>
      <c r="B12" s="126">
        <v>-19873.87</v>
      </c>
      <c r="C12">
        <v>-19873.87</v>
      </c>
      <c r="D12">
        <f t="shared" si="0"/>
        <v>19873.87</v>
      </c>
    </row>
    <row r="13" spans="1:4" x14ac:dyDescent="0.35">
      <c r="A13" s="125" t="s">
        <v>672</v>
      </c>
      <c r="B13" s="126">
        <v>-232964.34</v>
      </c>
      <c r="C13">
        <v>-232964.34</v>
      </c>
      <c r="D13">
        <f t="shared" si="0"/>
        <v>232964.34</v>
      </c>
    </row>
    <row r="14" spans="1:4" x14ac:dyDescent="0.35">
      <c r="A14" s="125" t="s">
        <v>639</v>
      </c>
      <c r="B14" s="126">
        <v>-186126.59</v>
      </c>
      <c r="C14">
        <v>-186126.59</v>
      </c>
      <c r="D14">
        <f t="shared" si="0"/>
        <v>186126.59</v>
      </c>
    </row>
    <row r="15" spans="1:4" x14ac:dyDescent="0.35">
      <c r="A15" s="125" t="s">
        <v>590</v>
      </c>
      <c r="B15" s="126">
        <v>-145116.15</v>
      </c>
      <c r="C15">
        <v>-145116.15</v>
      </c>
      <c r="D15">
        <f t="shared" si="0"/>
        <v>145116.15</v>
      </c>
    </row>
    <row r="16" spans="1:4" x14ac:dyDescent="0.35">
      <c r="A16" s="125" t="s">
        <v>661</v>
      </c>
      <c r="B16" s="126">
        <v>-306669.82</v>
      </c>
      <c r="C16">
        <v>-306669.82</v>
      </c>
      <c r="D16">
        <f t="shared" si="0"/>
        <v>306669.82</v>
      </c>
    </row>
    <row r="17" spans="1:4" x14ac:dyDescent="0.35">
      <c r="A17" s="125" t="s">
        <v>632</v>
      </c>
      <c r="B17" s="126">
        <v>-155105.49</v>
      </c>
      <c r="C17">
        <v>-155105.49</v>
      </c>
      <c r="D17">
        <f t="shared" si="0"/>
        <v>155105.49</v>
      </c>
    </row>
    <row r="18" spans="1:4" x14ac:dyDescent="0.35">
      <c r="A18" s="125" t="s">
        <v>708</v>
      </c>
      <c r="B18" s="126">
        <v>-172112.45</v>
      </c>
      <c r="C18">
        <v>-172112.45</v>
      </c>
      <c r="D18">
        <f t="shared" si="0"/>
        <v>172112.45</v>
      </c>
    </row>
    <row r="19" spans="1:4" x14ac:dyDescent="0.35">
      <c r="A19" s="125" t="s">
        <v>689</v>
      </c>
      <c r="B19" s="126">
        <v>-95591.97</v>
      </c>
      <c r="C19">
        <v>-95591.97</v>
      </c>
      <c r="D19">
        <f t="shared" si="0"/>
        <v>95591.97</v>
      </c>
    </row>
    <row r="20" spans="1:4" x14ac:dyDescent="0.35">
      <c r="A20" s="125" t="s">
        <v>295</v>
      </c>
      <c r="B20" s="126">
        <v>-3024806.5500000003</v>
      </c>
      <c r="D20">
        <f>SUM(D4:D19)</f>
        <v>3024806.5500000003</v>
      </c>
    </row>
    <row r="22" spans="1:4" x14ac:dyDescent="0.35">
      <c r="A22" s="124" t="s">
        <v>923</v>
      </c>
      <c r="B22" t="s">
        <v>925</v>
      </c>
    </row>
    <row r="23" spans="1:4" x14ac:dyDescent="0.35">
      <c r="A23" s="125" t="s">
        <v>824</v>
      </c>
      <c r="B23" s="126">
        <v>-48000</v>
      </c>
      <c r="C23">
        <v>-48000</v>
      </c>
      <c r="D23">
        <f>C23*(-1)</f>
        <v>48000</v>
      </c>
    </row>
    <row r="24" spans="1:4" x14ac:dyDescent="0.35">
      <c r="A24" s="125" t="s">
        <v>768</v>
      </c>
      <c r="B24" s="126">
        <v>-188950</v>
      </c>
      <c r="C24">
        <v>-188950</v>
      </c>
      <c r="D24">
        <f t="shared" ref="D24:D38" si="1">C24*(-1)</f>
        <v>188950</v>
      </c>
    </row>
    <row r="25" spans="1:4" x14ac:dyDescent="0.35">
      <c r="A25" s="125" t="s">
        <v>733</v>
      </c>
      <c r="B25" s="126">
        <v>-75000</v>
      </c>
      <c r="C25">
        <v>-75000</v>
      </c>
      <c r="D25">
        <f t="shared" si="1"/>
        <v>75000</v>
      </c>
    </row>
    <row r="26" spans="1:4" x14ac:dyDescent="0.35">
      <c r="A26" s="125" t="s">
        <v>779</v>
      </c>
      <c r="B26" s="126">
        <v>-35000</v>
      </c>
      <c r="C26">
        <v>-35000</v>
      </c>
      <c r="D26">
        <f t="shared" si="1"/>
        <v>35000</v>
      </c>
    </row>
    <row r="27" spans="1:4" x14ac:dyDescent="0.35">
      <c r="A27" s="125" t="s">
        <v>726</v>
      </c>
      <c r="B27" s="126">
        <v>-200000</v>
      </c>
      <c r="C27">
        <v>-200000</v>
      </c>
      <c r="D27">
        <f t="shared" si="1"/>
        <v>200000</v>
      </c>
    </row>
    <row r="28" spans="1:4" x14ac:dyDescent="0.35">
      <c r="A28" s="125" t="s">
        <v>807</v>
      </c>
      <c r="B28" s="126">
        <v>-30000</v>
      </c>
      <c r="C28">
        <v>-30000</v>
      </c>
      <c r="D28">
        <f t="shared" si="1"/>
        <v>30000</v>
      </c>
    </row>
    <row r="29" spans="1:4" x14ac:dyDescent="0.35">
      <c r="A29" s="125" t="s">
        <v>792</v>
      </c>
      <c r="B29" s="126">
        <v>-280000</v>
      </c>
      <c r="C29">
        <v>-280000</v>
      </c>
      <c r="D29">
        <f t="shared" si="1"/>
        <v>280000</v>
      </c>
    </row>
    <row r="30" spans="1:4" x14ac:dyDescent="0.35">
      <c r="A30" s="125" t="s">
        <v>797</v>
      </c>
      <c r="B30" s="126">
        <v>-10000</v>
      </c>
      <c r="C30">
        <v>-10000</v>
      </c>
      <c r="D30">
        <f t="shared" si="1"/>
        <v>10000</v>
      </c>
    </row>
    <row r="31" spans="1:4" x14ac:dyDescent="0.35">
      <c r="A31" s="125" t="s">
        <v>833</v>
      </c>
      <c r="B31" s="126">
        <v>-20000</v>
      </c>
      <c r="C31">
        <v>-20000</v>
      </c>
      <c r="D31">
        <f t="shared" si="1"/>
        <v>20000</v>
      </c>
    </row>
    <row r="32" spans="1:4" x14ac:dyDescent="0.35">
      <c r="A32" s="125" t="s">
        <v>818</v>
      </c>
      <c r="B32" s="126">
        <v>-35000</v>
      </c>
      <c r="C32">
        <v>-35000</v>
      </c>
      <c r="D32">
        <f t="shared" si="1"/>
        <v>35000</v>
      </c>
    </row>
    <row r="33" spans="1:4" x14ac:dyDescent="0.35">
      <c r="A33" s="125" t="s">
        <v>775</v>
      </c>
      <c r="B33" s="126">
        <v>-20000</v>
      </c>
      <c r="C33">
        <v>-20000</v>
      </c>
      <c r="D33">
        <f t="shared" si="1"/>
        <v>20000</v>
      </c>
    </row>
    <row r="34" spans="1:4" x14ac:dyDescent="0.35">
      <c r="A34" s="125" t="s">
        <v>785</v>
      </c>
      <c r="B34" s="126">
        <v>-10000</v>
      </c>
      <c r="C34">
        <v>-10000</v>
      </c>
      <c r="D34">
        <f t="shared" si="1"/>
        <v>10000</v>
      </c>
    </row>
    <row r="35" spans="1:4" x14ac:dyDescent="0.35">
      <c r="A35" s="125" t="s">
        <v>803</v>
      </c>
      <c r="B35" s="126">
        <v>-15000</v>
      </c>
      <c r="C35">
        <v>-15000</v>
      </c>
      <c r="D35">
        <f t="shared" si="1"/>
        <v>15000</v>
      </c>
    </row>
    <row r="36" spans="1:4" x14ac:dyDescent="0.35">
      <c r="A36" s="125" t="s">
        <v>762</v>
      </c>
      <c r="B36" s="126">
        <v>-15000</v>
      </c>
      <c r="C36">
        <v>-15000</v>
      </c>
      <c r="D36">
        <f t="shared" si="1"/>
        <v>15000</v>
      </c>
    </row>
    <row r="37" spans="1:4" x14ac:dyDescent="0.35">
      <c r="A37" s="125" t="s">
        <v>814</v>
      </c>
      <c r="B37" s="126">
        <v>-5000</v>
      </c>
      <c r="C37">
        <v>-5000</v>
      </c>
      <c r="D37">
        <f t="shared" si="1"/>
        <v>5000</v>
      </c>
    </row>
    <row r="38" spans="1:4" x14ac:dyDescent="0.35">
      <c r="A38" s="125" t="s">
        <v>738</v>
      </c>
      <c r="B38" s="126">
        <v>-335000</v>
      </c>
      <c r="C38">
        <v>-335000</v>
      </c>
      <c r="D38">
        <f t="shared" si="1"/>
        <v>335000</v>
      </c>
    </row>
    <row r="39" spans="1:4" x14ac:dyDescent="0.35">
      <c r="A39" s="125" t="s">
        <v>295</v>
      </c>
      <c r="B39" s="126">
        <v>-1321950</v>
      </c>
      <c r="D39">
        <f>SUM(D23:D38)</f>
        <v>1321950</v>
      </c>
    </row>
    <row r="41" spans="1:4" x14ac:dyDescent="0.35">
      <c r="A41" s="124" t="s">
        <v>923</v>
      </c>
      <c r="B41" t="s">
        <v>926</v>
      </c>
    </row>
    <row r="42" spans="1:4" x14ac:dyDescent="0.35">
      <c r="A42" s="125" t="s">
        <v>846</v>
      </c>
      <c r="B42" s="126">
        <v>-16200</v>
      </c>
      <c r="C42">
        <v>-16200</v>
      </c>
      <c r="D42">
        <f>C42*(-1)</f>
        <v>16200</v>
      </c>
    </row>
    <row r="43" spans="1:4" x14ac:dyDescent="0.35">
      <c r="A43" s="125" t="s">
        <v>768</v>
      </c>
      <c r="B43" s="126">
        <v>-261316</v>
      </c>
      <c r="C43">
        <v>-261316</v>
      </c>
      <c r="D43">
        <f t="shared" ref="D43:D57" si="2">C43*(-1)</f>
        <v>261316</v>
      </c>
    </row>
    <row r="44" spans="1:4" x14ac:dyDescent="0.35">
      <c r="A44" s="125" t="s">
        <v>841</v>
      </c>
      <c r="B44" s="126">
        <v>-3816792</v>
      </c>
      <c r="C44">
        <v>-3816792</v>
      </c>
      <c r="D44">
        <f t="shared" si="2"/>
        <v>3816792</v>
      </c>
    </row>
    <row r="45" spans="1:4" x14ac:dyDescent="0.35">
      <c r="A45" s="125" t="s">
        <v>733</v>
      </c>
      <c r="B45" s="126">
        <v>-115000</v>
      </c>
      <c r="C45">
        <v>-115000</v>
      </c>
      <c r="D45">
        <f t="shared" si="2"/>
        <v>115000</v>
      </c>
    </row>
    <row r="46" spans="1:4" x14ac:dyDescent="0.35">
      <c r="A46" s="125" t="s">
        <v>879</v>
      </c>
      <c r="B46" s="126">
        <v>-40000</v>
      </c>
      <c r="C46">
        <v>-40000</v>
      </c>
      <c r="D46">
        <f t="shared" si="2"/>
        <v>40000</v>
      </c>
    </row>
    <row r="47" spans="1:4" x14ac:dyDescent="0.35">
      <c r="A47" s="125" t="s">
        <v>867</v>
      </c>
      <c r="B47" s="126">
        <v>-4800</v>
      </c>
      <c r="C47">
        <v>-4800</v>
      </c>
      <c r="D47">
        <f t="shared" si="2"/>
        <v>4800</v>
      </c>
    </row>
    <row r="48" spans="1:4" x14ac:dyDescent="0.35">
      <c r="A48" s="125" t="s">
        <v>863</v>
      </c>
      <c r="B48" s="126">
        <v>-20000</v>
      </c>
      <c r="C48">
        <v>-20000</v>
      </c>
      <c r="D48">
        <f t="shared" si="2"/>
        <v>20000</v>
      </c>
    </row>
    <row r="49" spans="1:4" x14ac:dyDescent="0.35">
      <c r="A49" s="125" t="s">
        <v>871</v>
      </c>
      <c r="B49" s="126">
        <v>-20000</v>
      </c>
      <c r="C49">
        <v>-20000</v>
      </c>
      <c r="D49">
        <f t="shared" si="2"/>
        <v>20000</v>
      </c>
    </row>
    <row r="50" spans="1:4" x14ac:dyDescent="0.35">
      <c r="A50" s="125" t="s">
        <v>887</v>
      </c>
      <c r="B50" s="126">
        <v>-25500</v>
      </c>
      <c r="C50">
        <v>-25500</v>
      </c>
      <c r="D50">
        <f t="shared" si="2"/>
        <v>25500</v>
      </c>
    </row>
    <row r="51" spans="1:4" x14ac:dyDescent="0.35">
      <c r="A51" s="125" t="s">
        <v>875</v>
      </c>
      <c r="B51" s="126">
        <v>-35000</v>
      </c>
      <c r="C51">
        <v>-35000</v>
      </c>
      <c r="D51">
        <f t="shared" si="2"/>
        <v>35000</v>
      </c>
    </row>
    <row r="52" spans="1:4" x14ac:dyDescent="0.35">
      <c r="A52" s="125" t="s">
        <v>895</v>
      </c>
      <c r="B52" s="126">
        <v>-3500</v>
      </c>
      <c r="C52">
        <v>-3500</v>
      </c>
      <c r="D52">
        <f t="shared" si="2"/>
        <v>3500</v>
      </c>
    </row>
    <row r="53" spans="1:4" x14ac:dyDescent="0.35">
      <c r="A53" s="125" t="s">
        <v>833</v>
      </c>
      <c r="B53" s="126">
        <v>-20000</v>
      </c>
      <c r="C53">
        <v>-20000</v>
      </c>
      <c r="D53">
        <f t="shared" si="2"/>
        <v>20000</v>
      </c>
    </row>
    <row r="54" spans="1:4" x14ac:dyDescent="0.35">
      <c r="A54" s="125" t="s">
        <v>851</v>
      </c>
      <c r="B54" s="126">
        <v>-30000</v>
      </c>
      <c r="C54">
        <v>-30000</v>
      </c>
      <c r="D54">
        <f t="shared" si="2"/>
        <v>30000</v>
      </c>
    </row>
    <row r="55" spans="1:4" x14ac:dyDescent="0.35">
      <c r="A55" s="125" t="s">
        <v>738</v>
      </c>
      <c r="B55" s="126">
        <v>-200000</v>
      </c>
      <c r="C55">
        <v>-200000</v>
      </c>
      <c r="D55">
        <f t="shared" si="2"/>
        <v>200000</v>
      </c>
    </row>
    <row r="56" spans="1:4" x14ac:dyDescent="0.35">
      <c r="A56" s="125" t="s">
        <v>882</v>
      </c>
      <c r="B56" s="126">
        <v>-568895.21</v>
      </c>
      <c r="C56">
        <v>-568895.21</v>
      </c>
      <c r="D56">
        <f t="shared" si="2"/>
        <v>568895.21</v>
      </c>
    </row>
    <row r="57" spans="1:4" x14ac:dyDescent="0.35">
      <c r="A57" s="125" t="s">
        <v>856</v>
      </c>
      <c r="B57" s="126">
        <v>-5000</v>
      </c>
      <c r="C57">
        <v>-5000</v>
      </c>
      <c r="D57">
        <f t="shared" si="2"/>
        <v>5000</v>
      </c>
    </row>
    <row r="58" spans="1:4" x14ac:dyDescent="0.35">
      <c r="A58" s="125" t="s">
        <v>295</v>
      </c>
      <c r="B58" s="126">
        <v>-5182003.21</v>
      </c>
      <c r="D58">
        <f>SUM(D42:D57)</f>
        <v>5182003.21</v>
      </c>
    </row>
    <row r="60" spans="1:4" x14ac:dyDescent="0.35">
      <c r="A60" s="124" t="s">
        <v>923</v>
      </c>
      <c r="B60" t="s">
        <v>927</v>
      </c>
    </row>
    <row r="61" spans="1:4" x14ac:dyDescent="0.35">
      <c r="A61" s="125" t="s">
        <v>922</v>
      </c>
      <c r="B61" s="126">
        <v>-17130.96</v>
      </c>
      <c r="C61">
        <v>-17130.96</v>
      </c>
      <c r="D61">
        <f>C61*(-1)</f>
        <v>17130.96</v>
      </c>
    </row>
    <row r="62" spans="1:4" x14ac:dyDescent="0.35">
      <c r="A62" s="125" t="s">
        <v>912</v>
      </c>
      <c r="B62" s="126">
        <v>-7449.6</v>
      </c>
      <c r="C62">
        <v>-7449.6</v>
      </c>
      <c r="D62">
        <f t="shared" ref="D62:D64" si="3">C62*(-1)</f>
        <v>7449.6</v>
      </c>
    </row>
    <row r="63" spans="1:4" x14ac:dyDescent="0.35">
      <c r="A63" s="125" t="s">
        <v>917</v>
      </c>
      <c r="B63" s="126">
        <v>-23391.599999999999</v>
      </c>
      <c r="C63">
        <v>-23391.599999999999</v>
      </c>
      <c r="D63">
        <f t="shared" si="3"/>
        <v>23391.599999999999</v>
      </c>
    </row>
    <row r="64" spans="1:4" x14ac:dyDescent="0.35">
      <c r="A64" s="125" t="s">
        <v>907</v>
      </c>
      <c r="B64" s="126">
        <v>-8667</v>
      </c>
      <c r="C64">
        <v>-8667</v>
      </c>
      <c r="D64">
        <f t="shared" si="3"/>
        <v>8667</v>
      </c>
    </row>
    <row r="65" spans="1:4" x14ac:dyDescent="0.35">
      <c r="A65" s="125" t="s">
        <v>295</v>
      </c>
      <c r="B65" s="126">
        <v>-56639.159999999996</v>
      </c>
      <c r="D65">
        <f>SUM(D61:D64)</f>
        <v>56639.159999999996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AG101"/>
  <sheetViews>
    <sheetView topLeftCell="M1" zoomScale="85" zoomScaleNormal="85" workbookViewId="0">
      <selection activeCell="M16" sqref="M16:M17"/>
    </sheetView>
  </sheetViews>
  <sheetFormatPr defaultColWidth="8.90625" defaultRowHeight="13.5" x14ac:dyDescent="0.3"/>
  <cols>
    <col min="1" max="5" width="8.90625" style="76"/>
    <col min="6" max="6" width="36.36328125" style="76" customWidth="1"/>
    <col min="7" max="7" width="16" style="76" customWidth="1"/>
    <col min="8" max="8" width="14" style="76" customWidth="1"/>
    <col min="9" max="9" width="38.90625" style="76" bestFit="1" customWidth="1"/>
    <col min="10" max="10" width="16.6328125" style="76" customWidth="1"/>
    <col min="11" max="11" width="13" style="76" bestFit="1" customWidth="1"/>
    <col min="12" max="12" width="17.453125" style="76" customWidth="1"/>
    <col min="13" max="13" width="19" style="76" customWidth="1"/>
    <col min="14" max="15" width="17.6328125" style="76" customWidth="1"/>
    <col min="16" max="16" width="17.36328125" style="76" customWidth="1"/>
    <col min="17" max="17" width="16.36328125" style="76" customWidth="1"/>
    <col min="18" max="18" width="14.36328125" style="76" customWidth="1"/>
    <col min="19" max="19" width="8.90625" style="76"/>
    <col min="20" max="20" width="24.6328125" style="76" customWidth="1"/>
    <col min="21" max="21" width="17.36328125" style="76" customWidth="1"/>
    <col min="22" max="25" width="8.90625" style="76"/>
    <col min="26" max="26" width="25.36328125" style="76" customWidth="1"/>
    <col min="27" max="27" width="8.90625" style="76"/>
    <col min="28" max="28" width="26" style="76" customWidth="1"/>
    <col min="29" max="29" width="8.90625" style="76"/>
    <col min="30" max="30" width="15.6328125" style="76" customWidth="1"/>
    <col min="31" max="16384" width="8.90625" style="76"/>
  </cols>
  <sheetData>
    <row r="5" spans="2:33" ht="67.5" x14ac:dyDescent="0.3">
      <c r="B5" s="74" t="s">
        <v>541</v>
      </c>
      <c r="C5" s="74" t="s">
        <v>542</v>
      </c>
      <c r="D5" s="74" t="s">
        <v>543</v>
      </c>
      <c r="E5" s="74" t="s">
        <v>544</v>
      </c>
      <c r="F5" s="74" t="s">
        <v>545</v>
      </c>
      <c r="G5" s="74" t="s">
        <v>546</v>
      </c>
      <c r="H5" s="74" t="s">
        <v>547</v>
      </c>
      <c r="I5" s="74" t="s">
        <v>548</v>
      </c>
      <c r="J5" s="74" t="s">
        <v>549</v>
      </c>
      <c r="K5" s="74" t="s">
        <v>550</v>
      </c>
      <c r="L5" s="74" t="s">
        <v>551</v>
      </c>
      <c r="M5" s="74" t="s">
        <v>552</v>
      </c>
      <c r="N5" s="74" t="s">
        <v>553</v>
      </c>
      <c r="O5" s="74" t="s">
        <v>554</v>
      </c>
      <c r="P5" s="74" t="s">
        <v>555</v>
      </c>
      <c r="Q5" s="74" t="s">
        <v>556</v>
      </c>
      <c r="R5" s="74" t="s">
        <v>557</v>
      </c>
      <c r="S5" s="74" t="s">
        <v>558</v>
      </c>
      <c r="T5" s="74" t="s">
        <v>559</v>
      </c>
      <c r="U5" s="74" t="s">
        <v>560</v>
      </c>
      <c r="V5" s="74" t="s">
        <v>561</v>
      </c>
      <c r="W5" s="74" t="s">
        <v>562</v>
      </c>
      <c r="X5" s="74" t="s">
        <v>563</v>
      </c>
      <c r="Y5" s="74" t="s">
        <v>564</v>
      </c>
      <c r="Z5" s="74" t="s">
        <v>565</v>
      </c>
      <c r="AA5" s="74" t="s">
        <v>566</v>
      </c>
      <c r="AB5" s="74" t="s">
        <v>567</v>
      </c>
      <c r="AC5" s="74" t="s">
        <v>568</v>
      </c>
      <c r="AD5" s="74" t="s">
        <v>569</v>
      </c>
      <c r="AE5" s="74" t="s">
        <v>570</v>
      </c>
      <c r="AF5" s="74" t="s">
        <v>571</v>
      </c>
      <c r="AG5" s="75" t="s">
        <v>572</v>
      </c>
    </row>
    <row r="6" spans="2:33" x14ac:dyDescent="0.3">
      <c r="B6" s="77" t="s">
        <v>573</v>
      </c>
      <c r="C6" s="77" t="s">
        <v>574</v>
      </c>
      <c r="D6" s="77" t="s">
        <v>575</v>
      </c>
      <c r="E6" s="77" t="s">
        <v>576</v>
      </c>
      <c r="F6" s="78">
        <v>43556</v>
      </c>
      <c r="G6" s="78">
        <v>43587</v>
      </c>
      <c r="H6" s="79">
        <v>4061059</v>
      </c>
      <c r="I6" s="77" t="s">
        <v>577</v>
      </c>
      <c r="J6" s="77" t="s">
        <v>578</v>
      </c>
      <c r="K6" s="77" t="s">
        <v>579</v>
      </c>
      <c r="L6" s="77"/>
      <c r="M6" s="80">
        <v>-97320.16</v>
      </c>
      <c r="N6" s="81">
        <f t="shared" ref="N6:N30" si="0">M6-O6</f>
        <v>-97320.16</v>
      </c>
      <c r="O6" s="80"/>
      <c r="P6" s="77" t="s">
        <v>580</v>
      </c>
      <c r="Q6" s="80">
        <v>-97320.16</v>
      </c>
      <c r="R6" s="77" t="s">
        <v>580</v>
      </c>
      <c r="S6" s="77" t="s">
        <v>581</v>
      </c>
      <c r="T6" s="77" t="s">
        <v>582</v>
      </c>
      <c r="U6" s="78">
        <v>43599</v>
      </c>
      <c r="V6" s="77" t="s">
        <v>583</v>
      </c>
      <c r="W6" s="82" t="s">
        <v>575</v>
      </c>
      <c r="X6" s="82"/>
      <c r="Y6" s="82"/>
      <c r="Z6" s="77" t="s">
        <v>575</v>
      </c>
      <c r="AA6" s="83" t="s">
        <v>584</v>
      </c>
      <c r="AB6" s="84" t="s">
        <v>585</v>
      </c>
      <c r="AC6" s="85" t="s">
        <v>586</v>
      </c>
      <c r="AD6" s="77" t="s">
        <v>587</v>
      </c>
      <c r="AE6" s="77" t="s">
        <v>588</v>
      </c>
      <c r="AF6" s="77" t="s">
        <v>589</v>
      </c>
      <c r="AG6" s="86" t="s">
        <v>590</v>
      </c>
    </row>
    <row r="7" spans="2:33" x14ac:dyDescent="0.3">
      <c r="B7" s="77" t="s">
        <v>591</v>
      </c>
      <c r="C7" s="77" t="s">
        <v>574</v>
      </c>
      <c r="D7" s="77" t="s">
        <v>575</v>
      </c>
      <c r="E7" s="77" t="s">
        <v>592</v>
      </c>
      <c r="F7" s="78">
        <v>43619</v>
      </c>
      <c r="G7" s="78">
        <v>43636</v>
      </c>
      <c r="H7" s="77">
        <v>4061059</v>
      </c>
      <c r="I7" s="77" t="s">
        <v>577</v>
      </c>
      <c r="J7" s="77" t="s">
        <v>578</v>
      </c>
      <c r="K7" s="77" t="s">
        <v>579</v>
      </c>
      <c r="L7" s="77"/>
      <c r="M7" s="80">
        <v>-47795.99</v>
      </c>
      <c r="N7" s="81">
        <f t="shared" si="0"/>
        <v>-47795.99</v>
      </c>
      <c r="O7" s="80"/>
      <c r="P7" s="77" t="s">
        <v>580</v>
      </c>
      <c r="Q7" s="80">
        <v>-47795.99</v>
      </c>
      <c r="R7" s="77" t="s">
        <v>580</v>
      </c>
      <c r="S7" s="77" t="s">
        <v>581</v>
      </c>
      <c r="T7" s="77" t="s">
        <v>593</v>
      </c>
      <c r="U7" s="78">
        <v>43640</v>
      </c>
      <c r="V7" s="77" t="s">
        <v>583</v>
      </c>
      <c r="W7" s="82" t="s">
        <v>575</v>
      </c>
      <c r="X7" s="82"/>
      <c r="Y7" s="82"/>
      <c r="Z7" s="77" t="s">
        <v>594</v>
      </c>
      <c r="AA7" s="83" t="s">
        <v>584</v>
      </c>
      <c r="AB7" s="84" t="s">
        <v>585</v>
      </c>
      <c r="AC7" s="85" t="s">
        <v>586</v>
      </c>
      <c r="AD7" s="77" t="s">
        <v>587</v>
      </c>
      <c r="AE7" s="77" t="s">
        <v>588</v>
      </c>
      <c r="AF7" s="77" t="s">
        <v>589</v>
      </c>
      <c r="AG7" s="86" t="s">
        <v>590</v>
      </c>
    </row>
    <row r="8" spans="2:33" x14ac:dyDescent="0.3">
      <c r="B8" s="77" t="s">
        <v>595</v>
      </c>
      <c r="C8" s="77" t="s">
        <v>574</v>
      </c>
      <c r="D8" s="77" t="s">
        <v>575</v>
      </c>
      <c r="E8" s="77" t="s">
        <v>596</v>
      </c>
      <c r="F8" s="78">
        <v>43619</v>
      </c>
      <c r="G8" s="78">
        <v>43641</v>
      </c>
      <c r="H8" s="77">
        <v>4061075</v>
      </c>
      <c r="I8" s="77" t="s">
        <v>597</v>
      </c>
      <c r="J8" s="77" t="s">
        <v>578</v>
      </c>
      <c r="K8" s="77" t="s">
        <v>579</v>
      </c>
      <c r="L8" s="77"/>
      <c r="M8" s="80">
        <v>-190998.76</v>
      </c>
      <c r="N8" s="81">
        <f t="shared" si="0"/>
        <v>-159165.63</v>
      </c>
      <c r="O8" s="80">
        <v>-31833.13</v>
      </c>
      <c r="P8" s="77" t="s">
        <v>580</v>
      </c>
      <c r="Q8" s="80">
        <v>-190998.76</v>
      </c>
      <c r="R8" s="77" t="s">
        <v>580</v>
      </c>
      <c r="S8" s="77" t="s">
        <v>598</v>
      </c>
      <c r="T8" s="77" t="s">
        <v>599</v>
      </c>
      <c r="U8" s="78">
        <v>43647</v>
      </c>
      <c r="V8" s="77" t="s">
        <v>600</v>
      </c>
      <c r="W8" s="82" t="s">
        <v>575</v>
      </c>
      <c r="X8" s="82"/>
      <c r="Y8" s="82"/>
      <c r="Z8" s="77" t="s">
        <v>594</v>
      </c>
      <c r="AA8" s="83" t="s">
        <v>584</v>
      </c>
      <c r="AB8" s="77"/>
      <c r="AC8" s="85" t="s">
        <v>601</v>
      </c>
      <c r="AD8" s="77" t="s">
        <v>587</v>
      </c>
      <c r="AE8" s="77" t="s">
        <v>602</v>
      </c>
      <c r="AF8" s="77" t="s">
        <v>603</v>
      </c>
      <c r="AG8" s="86" t="s">
        <v>604</v>
      </c>
    </row>
    <row r="9" spans="2:33" x14ac:dyDescent="0.3">
      <c r="B9" s="77" t="s">
        <v>605</v>
      </c>
      <c r="C9" s="77" t="s">
        <v>574</v>
      </c>
      <c r="D9" s="77" t="s">
        <v>575</v>
      </c>
      <c r="E9" s="77" t="s">
        <v>606</v>
      </c>
      <c r="F9" s="78">
        <v>43556</v>
      </c>
      <c r="G9" s="78">
        <v>43587</v>
      </c>
      <c r="H9" s="77">
        <v>4061280</v>
      </c>
      <c r="I9" s="77" t="s">
        <v>607</v>
      </c>
      <c r="J9" s="77" t="s">
        <v>578</v>
      </c>
      <c r="K9" s="77" t="s">
        <v>579</v>
      </c>
      <c r="L9" s="77"/>
      <c r="M9" s="80">
        <v>-66814.67</v>
      </c>
      <c r="N9" s="81">
        <f t="shared" si="0"/>
        <v>-66814.67</v>
      </c>
      <c r="O9" s="80"/>
      <c r="P9" s="77" t="s">
        <v>580</v>
      </c>
      <c r="Q9" s="80">
        <v>-66814.67</v>
      </c>
      <c r="R9" s="77" t="s">
        <v>580</v>
      </c>
      <c r="S9" s="77" t="s">
        <v>581</v>
      </c>
      <c r="T9" s="77" t="s">
        <v>608</v>
      </c>
      <c r="U9" s="78">
        <v>43599</v>
      </c>
      <c r="V9" s="77" t="s">
        <v>583</v>
      </c>
      <c r="W9" s="82" t="s">
        <v>575</v>
      </c>
      <c r="X9" s="82"/>
      <c r="Y9" s="82"/>
      <c r="Z9" s="77" t="s">
        <v>575</v>
      </c>
      <c r="AA9" s="83" t="s">
        <v>584</v>
      </c>
      <c r="AB9" s="84" t="s">
        <v>609</v>
      </c>
      <c r="AC9" s="85" t="s">
        <v>610</v>
      </c>
      <c r="AD9" s="77" t="s">
        <v>587</v>
      </c>
      <c r="AE9" s="77" t="s">
        <v>602</v>
      </c>
      <c r="AF9" s="77" t="s">
        <v>603</v>
      </c>
      <c r="AG9" s="86" t="s">
        <v>611</v>
      </c>
    </row>
    <row r="10" spans="2:33" x14ac:dyDescent="0.3">
      <c r="B10" s="77" t="s">
        <v>612</v>
      </c>
      <c r="C10" s="77" t="s">
        <v>574</v>
      </c>
      <c r="D10" s="77" t="s">
        <v>575</v>
      </c>
      <c r="E10" s="77" t="s">
        <v>613</v>
      </c>
      <c r="F10" s="78">
        <v>43619</v>
      </c>
      <c r="G10" s="78">
        <v>43641</v>
      </c>
      <c r="H10" s="77">
        <v>4061280</v>
      </c>
      <c r="I10" s="77" t="s">
        <v>607</v>
      </c>
      <c r="J10" s="77" t="s">
        <v>578</v>
      </c>
      <c r="K10" s="77" t="s">
        <v>579</v>
      </c>
      <c r="L10" s="77"/>
      <c r="M10" s="80">
        <v>-187897.74</v>
      </c>
      <c r="N10" s="81">
        <f t="shared" si="0"/>
        <v>-187897.74</v>
      </c>
      <c r="O10" s="80"/>
      <c r="P10" s="77" t="s">
        <v>580</v>
      </c>
      <c r="Q10" s="80">
        <v>-187897.74</v>
      </c>
      <c r="R10" s="77" t="s">
        <v>580</v>
      </c>
      <c r="S10" s="77" t="s">
        <v>581</v>
      </c>
      <c r="T10" s="77" t="s">
        <v>614</v>
      </c>
      <c r="U10" s="78">
        <v>43647</v>
      </c>
      <c r="V10" s="77" t="s">
        <v>600</v>
      </c>
      <c r="W10" s="82" t="s">
        <v>575</v>
      </c>
      <c r="X10" s="82"/>
      <c r="Y10" s="82"/>
      <c r="Z10" s="77" t="s">
        <v>594</v>
      </c>
      <c r="AA10" s="83" t="s">
        <v>584</v>
      </c>
      <c r="AB10" s="77"/>
      <c r="AC10" s="85" t="s">
        <v>610</v>
      </c>
      <c r="AD10" s="77" t="s">
        <v>587</v>
      </c>
      <c r="AE10" s="77" t="s">
        <v>602</v>
      </c>
      <c r="AF10" s="77" t="s">
        <v>603</v>
      </c>
      <c r="AG10" s="86" t="s">
        <v>611</v>
      </c>
    </row>
    <row r="11" spans="2:33" x14ac:dyDescent="0.3">
      <c r="B11" s="77" t="s">
        <v>615</v>
      </c>
      <c r="C11" s="77" t="s">
        <v>574</v>
      </c>
      <c r="D11" s="77" t="s">
        <v>575</v>
      </c>
      <c r="E11" s="77" t="s">
        <v>606</v>
      </c>
      <c r="F11" s="78">
        <v>43556</v>
      </c>
      <c r="G11" s="78">
        <v>43587</v>
      </c>
      <c r="H11" s="77">
        <v>4061281</v>
      </c>
      <c r="I11" s="77" t="s">
        <v>616</v>
      </c>
      <c r="J11" s="77" t="s">
        <v>578</v>
      </c>
      <c r="K11" s="77" t="s">
        <v>579</v>
      </c>
      <c r="L11" s="77"/>
      <c r="M11" s="80">
        <v>-66814.67</v>
      </c>
      <c r="N11" s="81">
        <f t="shared" si="0"/>
        <v>-66814.67</v>
      </c>
      <c r="O11" s="80"/>
      <c r="P11" s="77" t="s">
        <v>580</v>
      </c>
      <c r="Q11" s="80">
        <v>-66814.67</v>
      </c>
      <c r="R11" s="77" t="s">
        <v>580</v>
      </c>
      <c r="S11" s="77" t="s">
        <v>581</v>
      </c>
      <c r="T11" s="77" t="s">
        <v>617</v>
      </c>
      <c r="U11" s="78">
        <v>43599</v>
      </c>
      <c r="V11" s="77" t="s">
        <v>583</v>
      </c>
      <c r="W11" s="82" t="s">
        <v>575</v>
      </c>
      <c r="X11" s="82"/>
      <c r="Y11" s="82"/>
      <c r="Z11" s="77" t="s">
        <v>575</v>
      </c>
      <c r="AA11" s="83" t="s">
        <v>584</v>
      </c>
      <c r="AB11" s="84" t="s">
        <v>618</v>
      </c>
      <c r="AC11" s="85" t="s">
        <v>619</v>
      </c>
      <c r="AD11" s="77" t="s">
        <v>587</v>
      </c>
      <c r="AE11" s="77" t="s">
        <v>602</v>
      </c>
      <c r="AF11" s="77" t="s">
        <v>603</v>
      </c>
      <c r="AG11" s="86" t="s">
        <v>620</v>
      </c>
    </row>
    <row r="12" spans="2:33" x14ac:dyDescent="0.3">
      <c r="B12" s="77" t="s">
        <v>621</v>
      </c>
      <c r="C12" s="77" t="s">
        <v>574</v>
      </c>
      <c r="D12" s="77" t="s">
        <v>575</v>
      </c>
      <c r="E12" s="77" t="s">
        <v>622</v>
      </c>
      <c r="F12" s="78">
        <v>43619</v>
      </c>
      <c r="G12" s="78">
        <v>43641</v>
      </c>
      <c r="H12" s="77">
        <v>4062185</v>
      </c>
      <c r="I12" s="77" t="s">
        <v>623</v>
      </c>
      <c r="J12" s="77" t="s">
        <v>578</v>
      </c>
      <c r="K12" s="77" t="s">
        <v>579</v>
      </c>
      <c r="L12" s="77"/>
      <c r="M12" s="80">
        <v>-19873.87</v>
      </c>
      <c r="N12" s="81">
        <f t="shared" si="0"/>
        <v>-19873.87</v>
      </c>
      <c r="O12" s="80"/>
      <c r="P12" s="77" t="s">
        <v>580</v>
      </c>
      <c r="Q12" s="80">
        <v>-19873.87</v>
      </c>
      <c r="R12" s="77" t="s">
        <v>580</v>
      </c>
      <c r="S12" s="77" t="s">
        <v>581</v>
      </c>
      <c r="T12" s="77" t="s">
        <v>624</v>
      </c>
      <c r="U12" s="78">
        <v>43647</v>
      </c>
      <c r="V12" s="77" t="s">
        <v>583</v>
      </c>
      <c r="W12" s="82" t="s">
        <v>575</v>
      </c>
      <c r="X12" s="82"/>
      <c r="Y12" s="82"/>
      <c r="Z12" s="77" t="s">
        <v>594</v>
      </c>
      <c r="AA12" s="83" t="s">
        <v>584</v>
      </c>
      <c r="AB12" s="77"/>
      <c r="AC12" s="85" t="s">
        <v>625</v>
      </c>
      <c r="AD12" s="77" t="s">
        <v>587</v>
      </c>
      <c r="AE12" s="77" t="s">
        <v>602</v>
      </c>
      <c r="AF12" s="77" t="s">
        <v>603</v>
      </c>
      <c r="AG12" s="86" t="s">
        <v>626</v>
      </c>
    </row>
    <row r="13" spans="2:33" x14ac:dyDescent="0.3">
      <c r="B13" s="77" t="s">
        <v>627</v>
      </c>
      <c r="C13" s="77" t="s">
        <v>574</v>
      </c>
      <c r="D13" s="77" t="s">
        <v>575</v>
      </c>
      <c r="E13" s="77" t="s">
        <v>628</v>
      </c>
      <c r="F13" s="78">
        <v>43556</v>
      </c>
      <c r="G13" s="78">
        <v>43581</v>
      </c>
      <c r="H13" s="77">
        <v>4062230</v>
      </c>
      <c r="I13" s="77" t="s">
        <v>629</v>
      </c>
      <c r="J13" s="77" t="s">
        <v>578</v>
      </c>
      <c r="K13" s="77" t="s">
        <v>579</v>
      </c>
      <c r="L13" s="77"/>
      <c r="M13" s="80">
        <v>-155105.49</v>
      </c>
      <c r="N13" s="81">
        <f t="shared" si="0"/>
        <v>-155105.49</v>
      </c>
      <c r="O13" s="80"/>
      <c r="P13" s="77" t="s">
        <v>580</v>
      </c>
      <c r="Q13" s="80">
        <v>-155105.49</v>
      </c>
      <c r="R13" s="77" t="s">
        <v>580</v>
      </c>
      <c r="S13" s="77" t="s">
        <v>581</v>
      </c>
      <c r="T13" s="77" t="s">
        <v>630</v>
      </c>
      <c r="U13" s="78">
        <v>43599</v>
      </c>
      <c r="V13" s="77" t="s">
        <v>600</v>
      </c>
      <c r="W13" s="82" t="s">
        <v>575</v>
      </c>
      <c r="X13" s="82"/>
      <c r="Y13" s="82"/>
      <c r="Z13" s="77" t="s">
        <v>575</v>
      </c>
      <c r="AA13" s="83" t="s">
        <v>584</v>
      </c>
      <c r="AB13" s="77"/>
      <c r="AC13" s="85" t="s">
        <v>631</v>
      </c>
      <c r="AD13" s="77" t="s">
        <v>587</v>
      </c>
      <c r="AE13" s="77" t="s">
        <v>602</v>
      </c>
      <c r="AF13" s="77" t="s">
        <v>603</v>
      </c>
      <c r="AG13" s="86" t="s">
        <v>632</v>
      </c>
    </row>
    <row r="14" spans="2:33" x14ac:dyDescent="0.3">
      <c r="B14" s="77" t="s">
        <v>633</v>
      </c>
      <c r="C14" s="77" t="s">
        <v>574</v>
      </c>
      <c r="D14" s="77" t="s">
        <v>575</v>
      </c>
      <c r="E14" s="77" t="s">
        <v>628</v>
      </c>
      <c r="F14" s="78">
        <v>43556</v>
      </c>
      <c r="G14" s="78">
        <v>43581</v>
      </c>
      <c r="H14" s="77">
        <v>4062231</v>
      </c>
      <c r="I14" s="77" t="s">
        <v>634</v>
      </c>
      <c r="J14" s="77" t="s">
        <v>578</v>
      </c>
      <c r="K14" s="77" t="s">
        <v>579</v>
      </c>
      <c r="L14" s="77"/>
      <c r="M14" s="80">
        <v>-186126.59</v>
      </c>
      <c r="N14" s="81">
        <f t="shared" si="0"/>
        <v>-155105.49</v>
      </c>
      <c r="O14" s="80">
        <v>-31021.1</v>
      </c>
      <c r="P14" s="77" t="s">
        <v>580</v>
      </c>
      <c r="Q14" s="80">
        <v>-186126.59</v>
      </c>
      <c r="R14" s="77" t="s">
        <v>580</v>
      </c>
      <c r="S14" s="77" t="s">
        <v>598</v>
      </c>
      <c r="T14" s="77" t="s">
        <v>635</v>
      </c>
      <c r="U14" s="78">
        <v>43599</v>
      </c>
      <c r="V14" s="77" t="s">
        <v>600</v>
      </c>
      <c r="W14" s="82" t="s">
        <v>575</v>
      </c>
      <c r="X14" s="82"/>
      <c r="Y14" s="82"/>
      <c r="Z14" s="77" t="s">
        <v>575</v>
      </c>
      <c r="AA14" s="83" t="s">
        <v>584</v>
      </c>
      <c r="AB14" s="84" t="s">
        <v>636</v>
      </c>
      <c r="AC14" s="85" t="s">
        <v>637</v>
      </c>
      <c r="AD14" s="77" t="s">
        <v>587</v>
      </c>
      <c r="AE14" s="87" t="s">
        <v>638</v>
      </c>
      <c r="AF14" s="77" t="s">
        <v>589</v>
      </c>
      <c r="AG14" s="86" t="s">
        <v>639</v>
      </c>
    </row>
    <row r="15" spans="2:33" x14ac:dyDescent="0.3">
      <c r="B15" s="77" t="s">
        <v>640</v>
      </c>
      <c r="C15" s="77" t="s">
        <v>574</v>
      </c>
      <c r="D15" s="77" t="s">
        <v>575</v>
      </c>
      <c r="E15" s="77" t="s">
        <v>641</v>
      </c>
      <c r="F15" s="78">
        <v>43515</v>
      </c>
      <c r="G15" s="78">
        <v>43525</v>
      </c>
      <c r="H15" s="77">
        <v>4070291</v>
      </c>
      <c r="I15" s="77" t="s">
        <v>642</v>
      </c>
      <c r="J15" s="77" t="s">
        <v>578</v>
      </c>
      <c r="K15" s="77" t="s">
        <v>579</v>
      </c>
      <c r="L15" s="77"/>
      <c r="M15" s="80">
        <v>-133245.71</v>
      </c>
      <c r="N15" s="81">
        <f t="shared" si="0"/>
        <v>-111038.09</v>
      </c>
      <c r="O15" s="80">
        <v>-22207.62</v>
      </c>
      <c r="P15" s="77" t="s">
        <v>580</v>
      </c>
      <c r="Q15" s="80">
        <v>-133245.71</v>
      </c>
      <c r="R15" s="77" t="s">
        <v>580</v>
      </c>
      <c r="S15" s="77" t="s">
        <v>598</v>
      </c>
      <c r="T15" s="77" t="s">
        <v>643</v>
      </c>
      <c r="U15" s="78">
        <v>43528</v>
      </c>
      <c r="V15" s="77" t="s">
        <v>600</v>
      </c>
      <c r="W15" s="82" t="s">
        <v>575</v>
      </c>
      <c r="X15" s="82"/>
      <c r="Y15" s="82"/>
      <c r="Z15" s="77" t="s">
        <v>644</v>
      </c>
      <c r="AA15" s="83" t="s">
        <v>584</v>
      </c>
      <c r="AB15" s="84" t="s">
        <v>609</v>
      </c>
      <c r="AC15" s="85" t="s">
        <v>645</v>
      </c>
      <c r="AD15" s="77" t="s">
        <v>587</v>
      </c>
      <c r="AE15" s="77" t="s">
        <v>602</v>
      </c>
      <c r="AF15" s="77" t="s">
        <v>603</v>
      </c>
      <c r="AG15" s="86" t="s">
        <v>646</v>
      </c>
    </row>
    <row r="16" spans="2:33" x14ac:dyDescent="0.3">
      <c r="B16" s="77" t="s">
        <v>647</v>
      </c>
      <c r="C16" s="77" t="s">
        <v>574</v>
      </c>
      <c r="D16" s="77" t="s">
        <v>575</v>
      </c>
      <c r="E16" s="77" t="s">
        <v>648</v>
      </c>
      <c r="F16" s="78">
        <v>43556</v>
      </c>
      <c r="G16" s="78">
        <v>43581</v>
      </c>
      <c r="H16" s="77">
        <v>4073018</v>
      </c>
      <c r="I16" s="77" t="s">
        <v>649</v>
      </c>
      <c r="J16" s="77" t="s">
        <v>578</v>
      </c>
      <c r="K16" s="77" t="s">
        <v>579</v>
      </c>
      <c r="L16" s="77"/>
      <c r="M16" s="80">
        <v>-232964.34</v>
      </c>
      <c r="N16" s="81">
        <f t="shared" si="0"/>
        <v>-194136.95</v>
      </c>
      <c r="O16" s="80">
        <v>-38827.39</v>
      </c>
      <c r="P16" s="77" t="s">
        <v>580</v>
      </c>
      <c r="Q16" s="80">
        <v>-232964.34</v>
      </c>
      <c r="R16" s="77" t="s">
        <v>580</v>
      </c>
      <c r="S16" s="77" t="s">
        <v>598</v>
      </c>
      <c r="T16" s="77" t="s">
        <v>650</v>
      </c>
      <c r="U16" s="78">
        <v>43591</v>
      </c>
      <c r="V16" s="77" t="s">
        <v>600</v>
      </c>
      <c r="W16" s="82" t="s">
        <v>575</v>
      </c>
      <c r="X16" s="82"/>
      <c r="Y16" s="82"/>
      <c r="Z16" s="77" t="s">
        <v>594</v>
      </c>
      <c r="AA16" s="83" t="s">
        <v>584</v>
      </c>
      <c r="AB16" s="84" t="s">
        <v>651</v>
      </c>
      <c r="AC16" s="84" t="s">
        <v>652</v>
      </c>
      <c r="AD16" s="77" t="s">
        <v>653</v>
      </c>
      <c r="AE16" s="77"/>
      <c r="AF16" s="77" t="s">
        <v>603</v>
      </c>
      <c r="AG16" s="86" t="s">
        <v>1005</v>
      </c>
    </row>
    <row r="17" spans="2:33" x14ac:dyDescent="0.3">
      <c r="B17" s="77" t="s">
        <v>654</v>
      </c>
      <c r="C17" s="77" t="s">
        <v>574</v>
      </c>
      <c r="D17" s="77" t="s">
        <v>575</v>
      </c>
      <c r="E17" s="77" t="s">
        <v>655</v>
      </c>
      <c r="F17" s="78">
        <v>43619</v>
      </c>
      <c r="G17" s="78">
        <v>43640</v>
      </c>
      <c r="H17" s="77">
        <v>4073018</v>
      </c>
      <c r="I17" s="77" t="s">
        <v>649</v>
      </c>
      <c r="J17" s="77" t="s">
        <v>578</v>
      </c>
      <c r="K17" s="77" t="s">
        <v>579</v>
      </c>
      <c r="L17" s="77"/>
      <c r="M17" s="80">
        <v>-71597.63</v>
      </c>
      <c r="N17" s="81">
        <f t="shared" si="0"/>
        <v>-59664.69</v>
      </c>
      <c r="O17" s="80">
        <v>-11932.94</v>
      </c>
      <c r="P17" s="77" t="s">
        <v>580</v>
      </c>
      <c r="Q17" s="80">
        <v>-71597.63</v>
      </c>
      <c r="R17" s="77" t="s">
        <v>580</v>
      </c>
      <c r="S17" s="77" t="s">
        <v>598</v>
      </c>
      <c r="T17" s="77" t="s">
        <v>656</v>
      </c>
      <c r="U17" s="78">
        <v>43647</v>
      </c>
      <c r="V17" s="77" t="s">
        <v>583</v>
      </c>
      <c r="W17" s="82" t="s">
        <v>575</v>
      </c>
      <c r="X17" s="82"/>
      <c r="Y17" s="82"/>
      <c r="Z17" s="77" t="s">
        <v>594</v>
      </c>
      <c r="AA17" s="83" t="s">
        <v>584</v>
      </c>
      <c r="AB17" s="77" t="s">
        <v>609</v>
      </c>
      <c r="AC17" s="84" t="s">
        <v>652</v>
      </c>
      <c r="AD17" s="77" t="s">
        <v>653</v>
      </c>
      <c r="AE17" s="77"/>
      <c r="AF17" s="77" t="s">
        <v>603</v>
      </c>
      <c r="AG17" s="86" t="s">
        <v>1005</v>
      </c>
    </row>
    <row r="18" spans="2:33" x14ac:dyDescent="0.3">
      <c r="B18" s="77" t="s">
        <v>657</v>
      </c>
      <c r="C18" s="77" t="s">
        <v>574</v>
      </c>
      <c r="D18" s="77" t="s">
        <v>575</v>
      </c>
      <c r="E18" s="77" t="s">
        <v>576</v>
      </c>
      <c r="F18" s="78">
        <v>43602</v>
      </c>
      <c r="G18" s="78">
        <v>43612</v>
      </c>
      <c r="H18" s="77">
        <v>4073019</v>
      </c>
      <c r="I18" s="77" t="s">
        <v>658</v>
      </c>
      <c r="J18" s="77" t="s">
        <v>578</v>
      </c>
      <c r="K18" s="77" t="s">
        <v>579</v>
      </c>
      <c r="L18" s="77"/>
      <c r="M18" s="80">
        <v>-113066.41</v>
      </c>
      <c r="N18" s="81">
        <f t="shared" si="0"/>
        <v>-94222.010000000009</v>
      </c>
      <c r="O18" s="80">
        <v>-18844.400000000001</v>
      </c>
      <c r="P18" s="77" t="s">
        <v>580</v>
      </c>
      <c r="Q18" s="80">
        <v>-113066.41</v>
      </c>
      <c r="R18" s="77" t="s">
        <v>580</v>
      </c>
      <c r="S18" s="77" t="s">
        <v>598</v>
      </c>
      <c r="T18" s="77" t="s">
        <v>659</v>
      </c>
      <c r="U18" s="78">
        <v>43619</v>
      </c>
      <c r="V18" s="77" t="s">
        <v>583</v>
      </c>
      <c r="W18" s="82" t="s">
        <v>575</v>
      </c>
      <c r="X18" s="82"/>
      <c r="Y18" s="82"/>
      <c r="Z18" s="77" t="s">
        <v>575</v>
      </c>
      <c r="AA18" s="83" t="s">
        <v>584</v>
      </c>
      <c r="AB18" s="77"/>
      <c r="AC18" s="85" t="s">
        <v>660</v>
      </c>
      <c r="AD18" s="77" t="s">
        <v>587</v>
      </c>
      <c r="AE18" s="77" t="s">
        <v>602</v>
      </c>
      <c r="AF18" s="77" t="s">
        <v>603</v>
      </c>
      <c r="AG18" s="86" t="s">
        <v>661</v>
      </c>
    </row>
    <row r="19" spans="2:33" x14ac:dyDescent="0.3">
      <c r="B19" s="77" t="s">
        <v>662</v>
      </c>
      <c r="C19" s="77" t="s">
        <v>574</v>
      </c>
      <c r="D19" s="77" t="s">
        <v>575</v>
      </c>
      <c r="E19" s="77" t="s">
        <v>592</v>
      </c>
      <c r="F19" s="78">
        <v>43619</v>
      </c>
      <c r="G19" s="78">
        <v>43636</v>
      </c>
      <c r="H19" s="77">
        <v>4073019</v>
      </c>
      <c r="I19" s="77" t="s">
        <v>658</v>
      </c>
      <c r="J19" s="77" t="s">
        <v>578</v>
      </c>
      <c r="K19" s="77" t="s">
        <v>579</v>
      </c>
      <c r="L19" s="77"/>
      <c r="M19" s="80">
        <v>-57355.19</v>
      </c>
      <c r="N19" s="81">
        <f t="shared" si="0"/>
        <v>-47795.990000000005</v>
      </c>
      <c r="O19" s="80">
        <v>-9559.2000000000007</v>
      </c>
      <c r="P19" s="77" t="s">
        <v>580</v>
      </c>
      <c r="Q19" s="80">
        <v>-57355.19</v>
      </c>
      <c r="R19" s="77" t="s">
        <v>580</v>
      </c>
      <c r="S19" s="77" t="s">
        <v>598</v>
      </c>
      <c r="T19" s="77" t="s">
        <v>663</v>
      </c>
      <c r="U19" s="78">
        <v>43640</v>
      </c>
      <c r="V19" s="77" t="s">
        <v>583</v>
      </c>
      <c r="W19" s="82" t="s">
        <v>575</v>
      </c>
      <c r="X19" s="82"/>
      <c r="Y19" s="82"/>
      <c r="Z19" s="77" t="s">
        <v>594</v>
      </c>
      <c r="AA19" s="83" t="s">
        <v>584</v>
      </c>
      <c r="AB19" s="77" t="s">
        <v>609</v>
      </c>
      <c r="AC19" s="85" t="s">
        <v>660</v>
      </c>
      <c r="AD19" s="77" t="s">
        <v>587</v>
      </c>
      <c r="AE19" s="77" t="s">
        <v>602</v>
      </c>
      <c r="AF19" s="77" t="s">
        <v>603</v>
      </c>
      <c r="AG19" s="86" t="s">
        <v>661</v>
      </c>
    </row>
    <row r="20" spans="2:33" x14ac:dyDescent="0.3">
      <c r="B20" s="77" t="s">
        <v>664</v>
      </c>
      <c r="C20" s="77" t="s">
        <v>574</v>
      </c>
      <c r="D20" s="77" t="s">
        <v>575</v>
      </c>
      <c r="E20" s="77" t="s">
        <v>576</v>
      </c>
      <c r="F20" s="78">
        <v>43556</v>
      </c>
      <c r="G20" s="78">
        <v>43581</v>
      </c>
      <c r="H20" s="77">
        <v>4073019</v>
      </c>
      <c r="I20" s="77" t="s">
        <v>658</v>
      </c>
      <c r="J20" s="77" t="s">
        <v>578</v>
      </c>
      <c r="K20" s="77" t="s">
        <v>579</v>
      </c>
      <c r="L20" s="77"/>
      <c r="M20" s="80">
        <v>-136248.22</v>
      </c>
      <c r="N20" s="81">
        <f t="shared" si="0"/>
        <v>-113540.18</v>
      </c>
      <c r="O20" s="80">
        <v>-22708.04</v>
      </c>
      <c r="P20" s="77" t="s">
        <v>580</v>
      </c>
      <c r="Q20" s="80">
        <v>-136248.22</v>
      </c>
      <c r="R20" s="77" t="s">
        <v>580</v>
      </c>
      <c r="S20" s="77" t="s">
        <v>665</v>
      </c>
      <c r="T20" s="77" t="s">
        <v>666</v>
      </c>
      <c r="U20" s="78">
        <v>43612</v>
      </c>
      <c r="V20" s="77" t="s">
        <v>600</v>
      </c>
      <c r="W20" s="82" t="s">
        <v>575</v>
      </c>
      <c r="X20" s="82"/>
      <c r="Y20" s="82"/>
      <c r="Z20" s="77" t="s">
        <v>575</v>
      </c>
      <c r="AA20" s="83" t="s">
        <v>584</v>
      </c>
      <c r="AB20" s="77" t="s">
        <v>609</v>
      </c>
      <c r="AC20" s="85" t="s">
        <v>660</v>
      </c>
      <c r="AD20" s="77" t="s">
        <v>587</v>
      </c>
      <c r="AE20" s="77" t="s">
        <v>602</v>
      </c>
      <c r="AF20" s="77" t="s">
        <v>603</v>
      </c>
      <c r="AG20" s="86" t="s">
        <v>661</v>
      </c>
    </row>
    <row r="21" spans="2:33" x14ac:dyDescent="0.3">
      <c r="B21" s="77" t="s">
        <v>667</v>
      </c>
      <c r="C21" s="77" t="s">
        <v>574</v>
      </c>
      <c r="D21" s="77" t="s">
        <v>575</v>
      </c>
      <c r="E21" s="77" t="s">
        <v>668</v>
      </c>
      <c r="F21" s="78">
        <v>43556</v>
      </c>
      <c r="G21" s="78">
        <v>43581</v>
      </c>
      <c r="H21" s="77">
        <v>4073029</v>
      </c>
      <c r="I21" s="77" t="s">
        <v>669</v>
      </c>
      <c r="J21" s="77" t="s">
        <v>578</v>
      </c>
      <c r="K21" s="77" t="s">
        <v>579</v>
      </c>
      <c r="L21" s="77"/>
      <c r="M21" s="80">
        <v>-232964.34</v>
      </c>
      <c r="N21" s="81">
        <f t="shared" si="0"/>
        <v>-194136.95</v>
      </c>
      <c r="O21" s="80">
        <v>-38827.39</v>
      </c>
      <c r="P21" s="77" t="s">
        <v>580</v>
      </c>
      <c r="Q21" s="80">
        <v>-232964.34</v>
      </c>
      <c r="R21" s="77" t="s">
        <v>580</v>
      </c>
      <c r="S21" s="77" t="s">
        <v>598</v>
      </c>
      <c r="T21" s="77" t="s">
        <v>670</v>
      </c>
      <c r="U21" s="78">
        <v>43599</v>
      </c>
      <c r="V21" s="77" t="s">
        <v>600</v>
      </c>
      <c r="W21" s="82" t="s">
        <v>575</v>
      </c>
      <c r="X21" s="82"/>
      <c r="Y21" s="82"/>
      <c r="Z21" s="77" t="s">
        <v>594</v>
      </c>
      <c r="AA21" s="83" t="s">
        <v>584</v>
      </c>
      <c r="AB21" s="77" t="s">
        <v>609</v>
      </c>
      <c r="AC21" s="85" t="s">
        <v>671</v>
      </c>
      <c r="AD21" s="77" t="s">
        <v>587</v>
      </c>
      <c r="AE21" s="77" t="s">
        <v>638</v>
      </c>
      <c r="AF21" s="77" t="s">
        <v>589</v>
      </c>
      <c r="AG21" s="86" t="s">
        <v>672</v>
      </c>
    </row>
    <row r="22" spans="2:33" x14ac:dyDescent="0.3">
      <c r="B22" s="77" t="s">
        <v>673</v>
      </c>
      <c r="C22" s="77" t="s">
        <v>574</v>
      </c>
      <c r="D22" s="77" t="s">
        <v>575</v>
      </c>
      <c r="E22" s="77" t="s">
        <v>674</v>
      </c>
      <c r="F22" s="78">
        <v>43556</v>
      </c>
      <c r="G22" s="78">
        <v>43587</v>
      </c>
      <c r="H22" s="77">
        <v>4073048</v>
      </c>
      <c r="I22" s="77" t="s">
        <v>675</v>
      </c>
      <c r="J22" s="77" t="s">
        <v>578</v>
      </c>
      <c r="K22" s="77" t="s">
        <v>579</v>
      </c>
      <c r="L22" s="77"/>
      <c r="M22" s="80">
        <v>-148514.35</v>
      </c>
      <c r="N22" s="81">
        <f t="shared" si="0"/>
        <v>-123761.96</v>
      </c>
      <c r="O22" s="80">
        <v>-24752.39</v>
      </c>
      <c r="P22" s="77" t="s">
        <v>580</v>
      </c>
      <c r="Q22" s="80">
        <v>-148514.35</v>
      </c>
      <c r="R22" s="77" t="s">
        <v>580</v>
      </c>
      <c r="S22" s="77" t="s">
        <v>598</v>
      </c>
      <c r="T22" s="77" t="s">
        <v>676</v>
      </c>
      <c r="U22" s="78">
        <v>43599</v>
      </c>
      <c r="V22" s="77" t="s">
        <v>600</v>
      </c>
      <c r="W22" s="82" t="s">
        <v>575</v>
      </c>
      <c r="X22" s="82"/>
      <c r="Y22" s="82"/>
      <c r="Z22" s="77" t="s">
        <v>575</v>
      </c>
      <c r="AA22" s="83" t="s">
        <v>584</v>
      </c>
      <c r="AB22" s="84" t="s">
        <v>609</v>
      </c>
      <c r="AC22" s="85" t="s">
        <v>677</v>
      </c>
      <c r="AD22" s="77" t="s">
        <v>587</v>
      </c>
      <c r="AE22" s="77" t="s">
        <v>638</v>
      </c>
      <c r="AF22" s="77" t="s">
        <v>589</v>
      </c>
      <c r="AG22" s="86" t="s">
        <v>678</v>
      </c>
    </row>
    <row r="23" spans="2:33" x14ac:dyDescent="0.3">
      <c r="B23" s="77" t="s">
        <v>679</v>
      </c>
      <c r="C23" s="77" t="s">
        <v>574</v>
      </c>
      <c r="D23" s="77" t="s">
        <v>575</v>
      </c>
      <c r="E23" s="77" t="s">
        <v>674</v>
      </c>
      <c r="F23" s="78">
        <v>43587</v>
      </c>
      <c r="G23" s="78">
        <v>43620</v>
      </c>
      <c r="H23" s="77">
        <v>4073048</v>
      </c>
      <c r="I23" s="77" t="s">
        <v>675</v>
      </c>
      <c r="J23" s="77" t="s">
        <v>578</v>
      </c>
      <c r="K23" s="77" t="s">
        <v>579</v>
      </c>
      <c r="L23" s="77"/>
      <c r="M23" s="80">
        <v>-144604.24</v>
      </c>
      <c r="N23" s="81">
        <f t="shared" si="0"/>
        <v>-120503.53</v>
      </c>
      <c r="O23" s="80">
        <v>-24100.71</v>
      </c>
      <c r="P23" s="77" t="s">
        <v>580</v>
      </c>
      <c r="Q23" s="80">
        <v>-144604.24</v>
      </c>
      <c r="R23" s="77" t="s">
        <v>580</v>
      </c>
      <c r="S23" s="77" t="s">
        <v>598</v>
      </c>
      <c r="T23" s="77" t="s">
        <v>680</v>
      </c>
      <c r="U23" s="78">
        <v>43622</v>
      </c>
      <c r="V23" s="77" t="s">
        <v>600</v>
      </c>
      <c r="W23" s="82" t="s">
        <v>575</v>
      </c>
      <c r="X23" s="82"/>
      <c r="Y23" s="82"/>
      <c r="Z23" s="77" t="s">
        <v>594</v>
      </c>
      <c r="AA23" s="83" t="s">
        <v>584</v>
      </c>
      <c r="AB23" s="84" t="s">
        <v>609</v>
      </c>
      <c r="AC23" s="85" t="s">
        <v>677</v>
      </c>
      <c r="AD23" s="77" t="s">
        <v>587</v>
      </c>
      <c r="AE23" s="77" t="s">
        <v>638</v>
      </c>
      <c r="AF23" s="77" t="s">
        <v>589</v>
      </c>
      <c r="AG23" s="86" t="s">
        <v>678</v>
      </c>
    </row>
    <row r="24" spans="2:33" x14ac:dyDescent="0.3">
      <c r="B24" s="77" t="s">
        <v>681</v>
      </c>
      <c r="C24" s="77" t="s">
        <v>574</v>
      </c>
      <c r="D24" s="77" t="s">
        <v>575</v>
      </c>
      <c r="E24" s="77" t="s">
        <v>682</v>
      </c>
      <c r="F24" s="78">
        <v>43619</v>
      </c>
      <c r="G24" s="78">
        <v>43636</v>
      </c>
      <c r="H24" s="77">
        <v>4073048</v>
      </c>
      <c r="I24" s="77" t="s">
        <v>675</v>
      </c>
      <c r="J24" s="77" t="s">
        <v>578</v>
      </c>
      <c r="K24" s="77" t="s">
        <v>579</v>
      </c>
      <c r="L24" s="77"/>
      <c r="M24" s="80">
        <v>-57355.19</v>
      </c>
      <c r="N24" s="81">
        <f t="shared" si="0"/>
        <v>-47795.990000000005</v>
      </c>
      <c r="O24" s="80">
        <v>-9559.2000000000007</v>
      </c>
      <c r="P24" s="77" t="s">
        <v>580</v>
      </c>
      <c r="Q24" s="80">
        <v>-57355.19</v>
      </c>
      <c r="R24" s="77" t="s">
        <v>580</v>
      </c>
      <c r="S24" s="77" t="s">
        <v>598</v>
      </c>
      <c r="T24" s="77" t="s">
        <v>683</v>
      </c>
      <c r="U24" s="78">
        <v>43640</v>
      </c>
      <c r="V24" s="77" t="s">
        <v>583</v>
      </c>
      <c r="W24" s="82" t="s">
        <v>575</v>
      </c>
      <c r="X24" s="82"/>
      <c r="Y24" s="82"/>
      <c r="Z24" s="77" t="s">
        <v>594</v>
      </c>
      <c r="AA24" s="83" t="s">
        <v>584</v>
      </c>
      <c r="AB24" s="84" t="s">
        <v>609</v>
      </c>
      <c r="AC24" s="85" t="s">
        <v>677</v>
      </c>
      <c r="AD24" s="77" t="s">
        <v>587</v>
      </c>
      <c r="AE24" s="77" t="s">
        <v>638</v>
      </c>
      <c r="AF24" s="77" t="s">
        <v>589</v>
      </c>
      <c r="AG24" s="86" t="s">
        <v>678</v>
      </c>
    </row>
    <row r="25" spans="2:33" x14ac:dyDescent="0.3">
      <c r="B25" s="77" t="s">
        <v>684</v>
      </c>
      <c r="C25" s="77" t="s">
        <v>574</v>
      </c>
      <c r="D25" s="77" t="s">
        <v>575</v>
      </c>
      <c r="E25" s="77" t="s">
        <v>685</v>
      </c>
      <c r="F25" s="78">
        <v>43619</v>
      </c>
      <c r="G25" s="78">
        <v>43636</v>
      </c>
      <c r="H25" s="77">
        <v>4074888</v>
      </c>
      <c r="I25" s="77" t="s">
        <v>686</v>
      </c>
      <c r="J25" s="77" t="s">
        <v>578</v>
      </c>
      <c r="K25" s="77" t="s">
        <v>579</v>
      </c>
      <c r="L25" s="77"/>
      <c r="M25" s="80">
        <v>-95591.97</v>
      </c>
      <c r="N25" s="81">
        <f t="shared" si="0"/>
        <v>-95591.97</v>
      </c>
      <c r="O25" s="80"/>
      <c r="P25" s="77" t="s">
        <v>580</v>
      </c>
      <c r="Q25" s="80">
        <v>-95591.97</v>
      </c>
      <c r="R25" s="77" t="s">
        <v>580</v>
      </c>
      <c r="S25" s="77" t="s">
        <v>581</v>
      </c>
      <c r="T25" s="77" t="s">
        <v>687</v>
      </c>
      <c r="U25" s="78">
        <v>43640</v>
      </c>
      <c r="V25" s="77" t="s">
        <v>583</v>
      </c>
      <c r="W25" s="82" t="s">
        <v>575</v>
      </c>
      <c r="X25" s="82"/>
      <c r="Y25" s="82"/>
      <c r="Z25" s="77" t="s">
        <v>594</v>
      </c>
      <c r="AA25" s="83" t="s">
        <v>584</v>
      </c>
      <c r="AB25" s="77" t="s">
        <v>609</v>
      </c>
      <c r="AC25" s="85" t="s">
        <v>688</v>
      </c>
      <c r="AD25" s="77" t="s">
        <v>653</v>
      </c>
      <c r="AE25" s="77"/>
      <c r="AF25" s="77" t="s">
        <v>603</v>
      </c>
      <c r="AG25" s="86" t="s">
        <v>689</v>
      </c>
    </row>
    <row r="26" spans="2:33" x14ac:dyDescent="0.3">
      <c r="B26" s="77" t="s">
        <v>690</v>
      </c>
      <c r="C26" s="77" t="s">
        <v>574</v>
      </c>
      <c r="D26" s="77" t="s">
        <v>575</v>
      </c>
      <c r="E26" s="77" t="s">
        <v>691</v>
      </c>
      <c r="F26" s="78">
        <v>43619</v>
      </c>
      <c r="G26" s="78">
        <v>43640</v>
      </c>
      <c r="H26" s="79">
        <v>4075300</v>
      </c>
      <c r="I26" s="77" t="s">
        <v>692</v>
      </c>
      <c r="J26" s="77" t="s">
        <v>578</v>
      </c>
      <c r="K26" s="77" t="s">
        <v>579</v>
      </c>
      <c r="L26" s="77"/>
      <c r="M26" s="80">
        <v>-96713.15</v>
      </c>
      <c r="N26" s="81">
        <f t="shared" si="0"/>
        <v>-80594.289999999994</v>
      </c>
      <c r="O26" s="80">
        <v>-16118.86</v>
      </c>
      <c r="P26" s="77" t="s">
        <v>580</v>
      </c>
      <c r="Q26" s="80">
        <v>-96713.15</v>
      </c>
      <c r="R26" s="77" t="s">
        <v>580</v>
      </c>
      <c r="S26" s="77" t="s">
        <v>598</v>
      </c>
      <c r="T26" s="77" t="s">
        <v>693</v>
      </c>
      <c r="U26" s="78">
        <v>43647</v>
      </c>
      <c r="V26" s="77" t="s">
        <v>583</v>
      </c>
      <c r="W26" s="82" t="s">
        <v>575</v>
      </c>
      <c r="X26" s="82"/>
      <c r="Y26" s="82"/>
      <c r="Z26" s="77" t="s">
        <v>594</v>
      </c>
      <c r="AA26" s="83" t="s">
        <v>584</v>
      </c>
      <c r="AB26" s="77" t="s">
        <v>609</v>
      </c>
      <c r="AC26" s="85" t="s">
        <v>694</v>
      </c>
      <c r="AD26" s="77" t="s">
        <v>587</v>
      </c>
      <c r="AE26" s="77" t="s">
        <v>602</v>
      </c>
      <c r="AF26" s="77" t="s">
        <v>603</v>
      </c>
      <c r="AG26" s="86" t="s">
        <v>695</v>
      </c>
    </row>
    <row r="27" spans="2:33" x14ac:dyDescent="0.3">
      <c r="B27" s="83" t="s">
        <v>696</v>
      </c>
      <c r="C27" s="83" t="s">
        <v>574</v>
      </c>
      <c r="D27" s="83" t="s">
        <v>575</v>
      </c>
      <c r="E27" s="83" t="s">
        <v>682</v>
      </c>
      <c r="F27" s="88">
        <v>43619</v>
      </c>
      <c r="G27" s="88">
        <v>43669</v>
      </c>
      <c r="H27" s="83">
        <v>4076160</v>
      </c>
      <c r="I27" s="83" t="s">
        <v>697</v>
      </c>
      <c r="J27" s="83" t="s">
        <v>578</v>
      </c>
      <c r="K27" s="83" t="s">
        <v>698</v>
      </c>
      <c r="L27" s="83" t="s">
        <v>579</v>
      </c>
      <c r="M27" s="89">
        <v>-57355.19</v>
      </c>
      <c r="N27" s="80">
        <f t="shared" si="0"/>
        <v>-47795.991666666669</v>
      </c>
      <c r="O27" s="80">
        <f t="shared" ref="O27:O28" si="1">M27/6</f>
        <v>-9559.1983333333337</v>
      </c>
      <c r="P27" s="77"/>
      <c r="Q27" s="83" t="s">
        <v>584</v>
      </c>
      <c r="R27" s="83" t="s">
        <v>580</v>
      </c>
      <c r="S27" s="83" t="s">
        <v>598</v>
      </c>
      <c r="T27" s="77"/>
      <c r="U27" s="78"/>
      <c r="V27" s="77"/>
      <c r="W27" s="82"/>
      <c r="X27" s="82"/>
      <c r="Y27" s="82"/>
      <c r="Z27" s="83" t="s">
        <v>594</v>
      </c>
      <c r="AA27" s="83" t="s">
        <v>699</v>
      </c>
      <c r="AB27" s="77" t="s">
        <v>700</v>
      </c>
      <c r="AC27" s="85" t="s">
        <v>677</v>
      </c>
      <c r="AD27" s="77" t="s">
        <v>587</v>
      </c>
      <c r="AE27" s="77" t="s">
        <v>638</v>
      </c>
      <c r="AF27" s="77" t="s">
        <v>589</v>
      </c>
      <c r="AG27" s="77" t="s">
        <v>678</v>
      </c>
    </row>
    <row r="28" spans="2:33" x14ac:dyDescent="0.3">
      <c r="B28" s="83" t="s">
        <v>701</v>
      </c>
      <c r="C28" s="83" t="s">
        <v>574</v>
      </c>
      <c r="D28" s="83" t="s">
        <v>575</v>
      </c>
      <c r="E28" s="83" t="s">
        <v>702</v>
      </c>
      <c r="F28" s="88">
        <v>43710</v>
      </c>
      <c r="G28" s="88">
        <v>43738</v>
      </c>
      <c r="H28" s="83">
        <v>4070291</v>
      </c>
      <c r="I28" s="83" t="s">
        <v>642</v>
      </c>
      <c r="J28" s="83" t="s">
        <v>578</v>
      </c>
      <c r="K28" s="83" t="s">
        <v>698</v>
      </c>
      <c r="L28" s="83" t="s">
        <v>579</v>
      </c>
      <c r="M28" s="89">
        <v>-60882.95</v>
      </c>
      <c r="N28" s="80">
        <f t="shared" si="0"/>
        <v>-50735.791666666664</v>
      </c>
      <c r="O28" s="80">
        <f t="shared" si="1"/>
        <v>-10147.158333333333</v>
      </c>
      <c r="P28" s="77"/>
      <c r="Q28" s="83" t="s">
        <v>584</v>
      </c>
      <c r="R28" s="83" t="s">
        <v>580</v>
      </c>
      <c r="S28" s="83" t="s">
        <v>598</v>
      </c>
      <c r="T28" s="77"/>
      <c r="U28" s="78"/>
      <c r="V28" s="77"/>
      <c r="W28" s="82"/>
      <c r="X28" s="82"/>
      <c r="Y28" s="82"/>
      <c r="Z28" s="83" t="s">
        <v>594</v>
      </c>
      <c r="AA28" s="77" t="s">
        <v>584</v>
      </c>
      <c r="AB28" s="90"/>
      <c r="AC28" s="85" t="s">
        <v>645</v>
      </c>
      <c r="AD28" s="77" t="s">
        <v>587</v>
      </c>
      <c r="AE28" s="77" t="s">
        <v>602</v>
      </c>
      <c r="AF28" s="77" t="s">
        <v>603</v>
      </c>
      <c r="AG28" s="86" t="s">
        <v>646</v>
      </c>
    </row>
    <row r="29" spans="2:33" x14ac:dyDescent="0.3">
      <c r="B29" s="83" t="s">
        <v>703</v>
      </c>
      <c r="C29" s="83" t="s">
        <v>574</v>
      </c>
      <c r="D29" s="83" t="s">
        <v>575</v>
      </c>
      <c r="E29" s="83" t="s">
        <v>613</v>
      </c>
      <c r="F29" s="88">
        <v>43619</v>
      </c>
      <c r="G29" s="88">
        <v>43671</v>
      </c>
      <c r="H29" s="83">
        <v>4061281</v>
      </c>
      <c r="I29" s="83" t="s">
        <v>616</v>
      </c>
      <c r="J29" s="83" t="s">
        <v>578</v>
      </c>
      <c r="K29" s="83" t="s">
        <v>698</v>
      </c>
      <c r="L29" s="83" t="s">
        <v>579</v>
      </c>
      <c r="M29" s="89">
        <v>-187897.74</v>
      </c>
      <c r="N29" s="80">
        <f t="shared" si="0"/>
        <v>-187897.74</v>
      </c>
      <c r="O29" s="80"/>
      <c r="P29" s="83"/>
      <c r="Q29" s="83"/>
      <c r="R29" s="83" t="s">
        <v>580</v>
      </c>
      <c r="S29" s="83" t="s">
        <v>581</v>
      </c>
      <c r="T29" s="83"/>
      <c r="U29" s="83"/>
      <c r="V29" s="83"/>
      <c r="W29" s="83"/>
      <c r="X29" s="83"/>
      <c r="Y29" s="83"/>
      <c r="Z29" s="83" t="s">
        <v>594</v>
      </c>
      <c r="AA29" s="83" t="s">
        <v>584</v>
      </c>
      <c r="AB29" s="91"/>
      <c r="AC29" s="85" t="s">
        <v>619</v>
      </c>
      <c r="AD29" s="77" t="s">
        <v>587</v>
      </c>
      <c r="AE29" s="77" t="s">
        <v>602</v>
      </c>
      <c r="AF29" s="77" t="s">
        <v>603</v>
      </c>
      <c r="AG29" s="86" t="s">
        <v>620</v>
      </c>
    </row>
    <row r="30" spans="2:33" x14ac:dyDescent="0.3">
      <c r="B30" s="83" t="s">
        <v>704</v>
      </c>
      <c r="C30" s="83" t="s">
        <v>574</v>
      </c>
      <c r="D30" s="83" t="s">
        <v>575</v>
      </c>
      <c r="E30" s="83" t="s">
        <v>705</v>
      </c>
      <c r="F30" s="88">
        <v>43710</v>
      </c>
      <c r="G30" s="88">
        <v>43735</v>
      </c>
      <c r="H30" s="83">
        <v>1326099</v>
      </c>
      <c r="I30" s="83" t="s">
        <v>706</v>
      </c>
      <c r="J30" s="83" t="s">
        <v>578</v>
      </c>
      <c r="K30" s="83" t="s">
        <v>698</v>
      </c>
      <c r="L30" s="83" t="s">
        <v>579</v>
      </c>
      <c r="M30" s="89">
        <v>-172112.45</v>
      </c>
      <c r="N30" s="80">
        <f t="shared" si="0"/>
        <v>-143427.04166666669</v>
      </c>
      <c r="O30" s="80">
        <f>M30/6</f>
        <v>-28685.408333333336</v>
      </c>
      <c r="P30" s="83"/>
      <c r="Q30" s="83"/>
      <c r="R30" s="83" t="s">
        <v>580</v>
      </c>
      <c r="S30" s="83" t="s">
        <v>598</v>
      </c>
      <c r="T30" s="83"/>
      <c r="U30" s="83"/>
      <c r="V30" s="83"/>
      <c r="W30" s="83"/>
      <c r="X30" s="83"/>
      <c r="Y30" s="83"/>
      <c r="Z30" s="83" t="s">
        <v>594</v>
      </c>
      <c r="AA30" s="83" t="s">
        <v>584</v>
      </c>
      <c r="AB30" s="91"/>
      <c r="AC30" s="92" t="s">
        <v>707</v>
      </c>
      <c r="AD30" s="77" t="s">
        <v>653</v>
      </c>
      <c r="AE30" s="77"/>
      <c r="AF30" s="77" t="s">
        <v>603</v>
      </c>
      <c r="AG30" s="83" t="s">
        <v>708</v>
      </c>
    </row>
    <row r="31" spans="2:33" x14ac:dyDescent="0.3">
      <c r="B31" s="83" t="s">
        <v>709</v>
      </c>
      <c r="C31" s="83" t="s">
        <v>574</v>
      </c>
      <c r="D31" s="83" t="s">
        <v>710</v>
      </c>
      <c r="E31" s="83">
        <v>1326490</v>
      </c>
      <c r="F31" s="83" t="s">
        <v>711</v>
      </c>
      <c r="G31" s="88">
        <v>43763</v>
      </c>
      <c r="H31" s="88">
        <v>43826</v>
      </c>
      <c r="I31" s="83" t="s">
        <v>578</v>
      </c>
      <c r="J31" s="83">
        <v>63101010</v>
      </c>
      <c r="K31" s="83" t="s">
        <v>580</v>
      </c>
      <c r="L31" s="83"/>
      <c r="M31" s="89">
        <v>-4000</v>
      </c>
      <c r="N31" s="89">
        <f>M31</f>
        <v>-4000</v>
      </c>
      <c r="O31" s="83"/>
      <c r="P31" s="83"/>
      <c r="Q31" s="83"/>
      <c r="R31" s="83" t="s">
        <v>580</v>
      </c>
      <c r="S31" s="83" t="s">
        <v>581</v>
      </c>
      <c r="T31" s="83"/>
      <c r="U31" s="83"/>
      <c r="V31" s="83"/>
      <c r="W31" s="83"/>
      <c r="X31" s="83"/>
      <c r="Y31" s="83"/>
      <c r="Z31" s="83" t="s">
        <v>712</v>
      </c>
      <c r="AA31" s="83" t="s">
        <v>584</v>
      </c>
      <c r="AB31" s="83" t="s">
        <v>713</v>
      </c>
      <c r="AC31" s="85" t="s">
        <v>714</v>
      </c>
      <c r="AD31" s="77" t="s">
        <v>587</v>
      </c>
      <c r="AE31" s="77" t="s">
        <v>715</v>
      </c>
      <c r="AF31" s="77" t="s">
        <v>589</v>
      </c>
      <c r="AG31" s="83" t="s">
        <v>711</v>
      </c>
    </row>
    <row r="32" spans="2:33" x14ac:dyDescent="0.3">
      <c r="B32" s="83" t="s">
        <v>716</v>
      </c>
      <c r="C32" s="83" t="s">
        <v>574</v>
      </c>
      <c r="D32" s="83" t="s">
        <v>717</v>
      </c>
      <c r="E32" s="83">
        <v>4061281</v>
      </c>
      <c r="F32" s="83" t="s">
        <v>616</v>
      </c>
      <c r="G32" s="88">
        <v>43804</v>
      </c>
      <c r="H32" s="88">
        <v>43819</v>
      </c>
      <c r="I32" s="83" t="s">
        <v>578</v>
      </c>
      <c r="J32" s="83">
        <v>63101010</v>
      </c>
      <c r="K32" s="83" t="s">
        <v>580</v>
      </c>
      <c r="L32" s="83"/>
      <c r="M32" s="89">
        <v>-3589.54</v>
      </c>
      <c r="N32" s="89">
        <f>M32</f>
        <v>-3589.54</v>
      </c>
      <c r="O32" s="83"/>
      <c r="P32" s="83"/>
      <c r="Q32" s="83"/>
      <c r="R32" s="83" t="s">
        <v>580</v>
      </c>
      <c r="S32" s="83" t="s">
        <v>581</v>
      </c>
      <c r="T32" s="83"/>
      <c r="U32" s="83"/>
      <c r="V32" s="83"/>
      <c r="W32" s="83"/>
      <c r="X32" s="83"/>
      <c r="Y32" s="83"/>
      <c r="Z32" s="83" t="s">
        <v>575</v>
      </c>
      <c r="AA32" s="83"/>
      <c r="AB32" s="83"/>
      <c r="AC32" s="85" t="s">
        <v>619</v>
      </c>
      <c r="AD32" s="77" t="s">
        <v>587</v>
      </c>
      <c r="AE32" s="77" t="s">
        <v>602</v>
      </c>
      <c r="AF32" s="77" t="s">
        <v>603</v>
      </c>
      <c r="AG32" s="86" t="s">
        <v>620</v>
      </c>
    </row>
    <row r="39" spans="2:22" ht="54" x14ac:dyDescent="0.3">
      <c r="B39" s="93" t="s">
        <v>541</v>
      </c>
      <c r="C39" s="94" t="s">
        <v>542</v>
      </c>
      <c r="D39" s="94" t="s">
        <v>543</v>
      </c>
      <c r="E39" s="93" t="s">
        <v>544</v>
      </c>
      <c r="F39" s="93" t="s">
        <v>545</v>
      </c>
      <c r="G39" s="93" t="s">
        <v>546</v>
      </c>
      <c r="H39" s="93" t="s">
        <v>547</v>
      </c>
      <c r="I39" s="95" t="s">
        <v>548</v>
      </c>
      <c r="J39" s="93" t="s">
        <v>549</v>
      </c>
      <c r="K39" s="94" t="s">
        <v>718</v>
      </c>
      <c r="L39" s="94" t="s">
        <v>550</v>
      </c>
      <c r="M39" s="94" t="s">
        <v>719</v>
      </c>
      <c r="N39" s="94" t="s">
        <v>557</v>
      </c>
      <c r="O39" s="93" t="s">
        <v>558</v>
      </c>
      <c r="P39" s="94" t="s">
        <v>565</v>
      </c>
      <c r="Q39" s="96" t="s">
        <v>720</v>
      </c>
      <c r="R39" s="97" t="s">
        <v>568</v>
      </c>
      <c r="S39" s="74" t="s">
        <v>569</v>
      </c>
      <c r="T39" s="74" t="s">
        <v>570</v>
      </c>
      <c r="U39" s="74" t="s">
        <v>571</v>
      </c>
      <c r="V39" s="75" t="s">
        <v>572</v>
      </c>
    </row>
    <row r="40" spans="2:22" x14ac:dyDescent="0.3">
      <c r="B40" s="91" t="s">
        <v>721</v>
      </c>
      <c r="C40" s="91" t="s">
        <v>574</v>
      </c>
      <c r="D40" s="91" t="s">
        <v>575</v>
      </c>
      <c r="E40" s="91" t="s">
        <v>722</v>
      </c>
      <c r="F40" s="98">
        <v>43700</v>
      </c>
      <c r="G40" s="98">
        <v>43707</v>
      </c>
      <c r="H40" s="83">
        <v>1304447</v>
      </c>
      <c r="I40" s="83" t="s">
        <v>723</v>
      </c>
      <c r="J40" s="83" t="s">
        <v>578</v>
      </c>
      <c r="K40" s="83" t="s">
        <v>698</v>
      </c>
      <c r="L40" s="83">
        <v>48230000</v>
      </c>
      <c r="M40" s="89">
        <v>-100000</v>
      </c>
      <c r="N40" s="83" t="s">
        <v>580</v>
      </c>
      <c r="O40" s="83" t="s">
        <v>581</v>
      </c>
      <c r="P40" s="83" t="s">
        <v>724</v>
      </c>
      <c r="Q40" s="83" t="s">
        <v>77</v>
      </c>
      <c r="R40" s="99">
        <v>33834832</v>
      </c>
      <c r="S40" s="83" t="s">
        <v>587</v>
      </c>
      <c r="T40" s="100" t="s">
        <v>715</v>
      </c>
      <c r="U40" s="83" t="s">
        <v>725</v>
      </c>
      <c r="V40" s="100" t="s">
        <v>726</v>
      </c>
    </row>
    <row r="41" spans="2:22" x14ac:dyDescent="0.3">
      <c r="B41" s="91" t="s">
        <v>727</v>
      </c>
      <c r="C41" s="91" t="s">
        <v>574</v>
      </c>
      <c r="D41" s="91" t="s">
        <v>575</v>
      </c>
      <c r="E41" s="91" t="s">
        <v>728</v>
      </c>
      <c r="F41" s="98">
        <v>43648</v>
      </c>
      <c r="G41" s="98">
        <v>43661</v>
      </c>
      <c r="H41" s="83">
        <v>1299369</v>
      </c>
      <c r="I41" s="83" t="s">
        <v>729</v>
      </c>
      <c r="J41" s="83" t="s">
        <v>578</v>
      </c>
      <c r="K41" s="83" t="s">
        <v>698</v>
      </c>
      <c r="L41" s="83" t="s">
        <v>730</v>
      </c>
      <c r="M41" s="89">
        <v>-75000</v>
      </c>
      <c r="N41" s="83" t="s">
        <v>580</v>
      </c>
      <c r="O41" s="83" t="s">
        <v>581</v>
      </c>
      <c r="P41" s="83" t="s">
        <v>731</v>
      </c>
      <c r="Q41" s="83" t="s">
        <v>77</v>
      </c>
      <c r="R41" s="99">
        <v>21508292</v>
      </c>
      <c r="S41" s="83" t="s">
        <v>587</v>
      </c>
      <c r="T41" s="100" t="s">
        <v>732</v>
      </c>
      <c r="U41" s="83" t="s">
        <v>725</v>
      </c>
      <c r="V41" s="100" t="s">
        <v>733</v>
      </c>
    </row>
    <row r="42" spans="2:22" x14ac:dyDescent="0.3">
      <c r="B42" s="91" t="s">
        <v>734</v>
      </c>
      <c r="C42" s="91" t="s">
        <v>574</v>
      </c>
      <c r="D42" s="91" t="s">
        <v>575</v>
      </c>
      <c r="E42" s="91" t="s">
        <v>641</v>
      </c>
      <c r="F42" s="98">
        <v>43501</v>
      </c>
      <c r="G42" s="98">
        <v>43514</v>
      </c>
      <c r="H42" s="83">
        <v>1299411</v>
      </c>
      <c r="I42" s="83" t="s">
        <v>735</v>
      </c>
      <c r="J42" s="83" t="s">
        <v>578</v>
      </c>
      <c r="K42" s="83" t="s">
        <v>698</v>
      </c>
      <c r="L42" s="83" t="s">
        <v>730</v>
      </c>
      <c r="M42" s="89">
        <v>-60000</v>
      </c>
      <c r="N42" s="83" t="s">
        <v>580</v>
      </c>
      <c r="O42" s="83" t="s">
        <v>581</v>
      </c>
      <c r="P42" s="83" t="s">
        <v>736</v>
      </c>
      <c r="Q42" s="83" t="s">
        <v>737</v>
      </c>
      <c r="R42" s="101">
        <v>21660887</v>
      </c>
      <c r="S42" s="77" t="s">
        <v>587</v>
      </c>
      <c r="T42" s="77" t="s">
        <v>715</v>
      </c>
      <c r="U42" s="77" t="s">
        <v>725</v>
      </c>
      <c r="V42" s="77" t="s">
        <v>738</v>
      </c>
    </row>
    <row r="43" spans="2:22" x14ac:dyDescent="0.3">
      <c r="B43" s="91" t="s">
        <v>739</v>
      </c>
      <c r="C43" s="91" t="s">
        <v>574</v>
      </c>
      <c r="D43" s="91" t="s">
        <v>575</v>
      </c>
      <c r="E43" s="91" t="s">
        <v>740</v>
      </c>
      <c r="F43" s="98">
        <v>43552</v>
      </c>
      <c r="G43" s="98">
        <v>43567</v>
      </c>
      <c r="H43" s="83">
        <v>1299411</v>
      </c>
      <c r="I43" s="83" t="s">
        <v>735</v>
      </c>
      <c r="J43" s="83" t="s">
        <v>578</v>
      </c>
      <c r="K43" s="83" t="s">
        <v>698</v>
      </c>
      <c r="L43" s="83" t="s">
        <v>730</v>
      </c>
      <c r="M43" s="89">
        <v>-60000</v>
      </c>
      <c r="N43" s="83" t="s">
        <v>580</v>
      </c>
      <c r="O43" s="83" t="s">
        <v>581</v>
      </c>
      <c r="P43" s="83" t="s">
        <v>741</v>
      </c>
      <c r="Q43" s="83" t="s">
        <v>737</v>
      </c>
      <c r="R43" s="101">
        <v>21660887</v>
      </c>
      <c r="S43" s="77" t="s">
        <v>587</v>
      </c>
      <c r="T43" s="77" t="s">
        <v>715</v>
      </c>
      <c r="U43" s="77" t="s">
        <v>725</v>
      </c>
      <c r="V43" s="77" t="s">
        <v>738</v>
      </c>
    </row>
    <row r="44" spans="2:22" x14ac:dyDescent="0.3">
      <c r="B44" s="91" t="s">
        <v>742</v>
      </c>
      <c r="C44" s="91" t="s">
        <v>574</v>
      </c>
      <c r="D44" s="91" t="s">
        <v>575</v>
      </c>
      <c r="E44" s="91" t="s">
        <v>743</v>
      </c>
      <c r="F44" s="98">
        <v>43599</v>
      </c>
      <c r="G44" s="98">
        <v>43628</v>
      </c>
      <c r="H44" s="83">
        <v>1299411</v>
      </c>
      <c r="I44" s="83" t="s">
        <v>735</v>
      </c>
      <c r="J44" s="83" t="s">
        <v>578</v>
      </c>
      <c r="K44" s="83" t="s">
        <v>698</v>
      </c>
      <c r="L44" s="83" t="s">
        <v>730</v>
      </c>
      <c r="M44" s="89">
        <v>-60000</v>
      </c>
      <c r="N44" s="83" t="s">
        <v>580</v>
      </c>
      <c r="O44" s="83" t="s">
        <v>581</v>
      </c>
      <c r="P44" s="83" t="s">
        <v>744</v>
      </c>
      <c r="Q44" s="83" t="s">
        <v>737</v>
      </c>
      <c r="R44" s="101">
        <v>21660887</v>
      </c>
      <c r="S44" s="77" t="s">
        <v>587</v>
      </c>
      <c r="T44" s="77" t="s">
        <v>715</v>
      </c>
      <c r="U44" s="77" t="s">
        <v>725</v>
      </c>
      <c r="V44" s="77" t="s">
        <v>738</v>
      </c>
    </row>
    <row r="45" spans="2:22" x14ac:dyDescent="0.3">
      <c r="B45" s="91" t="s">
        <v>745</v>
      </c>
      <c r="C45" s="91" t="s">
        <v>574</v>
      </c>
      <c r="D45" s="91" t="s">
        <v>575</v>
      </c>
      <c r="E45" s="91" t="s">
        <v>746</v>
      </c>
      <c r="F45" s="98">
        <v>43615</v>
      </c>
      <c r="G45" s="98">
        <v>43628</v>
      </c>
      <c r="H45" s="83">
        <v>1299411</v>
      </c>
      <c r="I45" s="83" t="s">
        <v>735</v>
      </c>
      <c r="J45" s="83" t="s">
        <v>578</v>
      </c>
      <c r="K45" s="83" t="s">
        <v>698</v>
      </c>
      <c r="L45" s="83" t="s">
        <v>730</v>
      </c>
      <c r="M45" s="89">
        <v>-60000</v>
      </c>
      <c r="N45" s="83" t="s">
        <v>580</v>
      </c>
      <c r="O45" s="83" t="s">
        <v>581</v>
      </c>
      <c r="P45" s="83" t="s">
        <v>747</v>
      </c>
      <c r="Q45" s="83" t="s">
        <v>737</v>
      </c>
      <c r="R45" s="101">
        <v>21660887</v>
      </c>
      <c r="S45" s="77" t="s">
        <v>587</v>
      </c>
      <c r="T45" s="77" t="s">
        <v>715</v>
      </c>
      <c r="U45" s="77" t="s">
        <v>725</v>
      </c>
      <c r="V45" s="77" t="s">
        <v>738</v>
      </c>
    </row>
    <row r="46" spans="2:22" x14ac:dyDescent="0.3">
      <c r="B46" s="91" t="s">
        <v>748</v>
      </c>
      <c r="C46" s="91" t="s">
        <v>574</v>
      </c>
      <c r="D46" s="91" t="s">
        <v>575</v>
      </c>
      <c r="E46" s="91" t="s">
        <v>641</v>
      </c>
      <c r="F46" s="98">
        <v>43483</v>
      </c>
      <c r="G46" s="98">
        <v>43559</v>
      </c>
      <c r="H46" s="83">
        <v>1304447</v>
      </c>
      <c r="I46" s="83" t="s">
        <v>723</v>
      </c>
      <c r="J46" s="83" t="s">
        <v>578</v>
      </c>
      <c r="K46" s="83" t="s">
        <v>698</v>
      </c>
      <c r="L46" s="83" t="s">
        <v>749</v>
      </c>
      <c r="M46" s="89">
        <v>-100000</v>
      </c>
      <c r="N46" s="83" t="s">
        <v>580</v>
      </c>
      <c r="O46" s="83" t="s">
        <v>581</v>
      </c>
      <c r="P46" s="83" t="s">
        <v>724</v>
      </c>
      <c r="Q46" s="83" t="s">
        <v>737</v>
      </c>
      <c r="R46" s="101" t="s">
        <v>750</v>
      </c>
      <c r="S46" s="77" t="s">
        <v>587</v>
      </c>
      <c r="T46" s="77" t="s">
        <v>715</v>
      </c>
      <c r="U46" s="77" t="s">
        <v>725</v>
      </c>
      <c r="V46" s="77" t="s">
        <v>726</v>
      </c>
    </row>
    <row r="47" spans="2:22" x14ac:dyDescent="0.3">
      <c r="B47" s="91" t="s">
        <v>751</v>
      </c>
      <c r="C47" s="91" t="s">
        <v>574</v>
      </c>
      <c r="D47" s="91" t="s">
        <v>575</v>
      </c>
      <c r="E47" s="91" t="s">
        <v>752</v>
      </c>
      <c r="F47" s="98">
        <v>43710</v>
      </c>
      <c r="G47" s="98">
        <v>43717</v>
      </c>
      <c r="H47" s="83">
        <v>1299411</v>
      </c>
      <c r="I47" s="83" t="s">
        <v>735</v>
      </c>
      <c r="J47" s="83" t="s">
        <v>578</v>
      </c>
      <c r="K47" s="83" t="s">
        <v>698</v>
      </c>
      <c r="L47" s="83" t="s">
        <v>730</v>
      </c>
      <c r="M47" s="89">
        <v>-60000</v>
      </c>
      <c r="N47" s="83" t="s">
        <v>580</v>
      </c>
      <c r="O47" s="83" t="s">
        <v>581</v>
      </c>
      <c r="P47" s="83" t="s">
        <v>753</v>
      </c>
      <c r="Q47" s="83" t="s">
        <v>77</v>
      </c>
      <c r="R47" s="99">
        <v>21660887</v>
      </c>
      <c r="S47" s="83" t="s">
        <v>587</v>
      </c>
      <c r="T47" s="100" t="s">
        <v>715</v>
      </c>
      <c r="U47" s="83" t="s">
        <v>725</v>
      </c>
      <c r="V47" s="100" t="s">
        <v>738</v>
      </c>
    </row>
    <row r="48" spans="2:22" x14ac:dyDescent="0.3">
      <c r="B48" s="91" t="s">
        <v>754</v>
      </c>
      <c r="C48" s="91" t="s">
        <v>574</v>
      </c>
      <c r="D48" s="91" t="s">
        <v>575</v>
      </c>
      <c r="E48" s="91" t="s">
        <v>755</v>
      </c>
      <c r="F48" s="98">
        <v>43710</v>
      </c>
      <c r="G48" s="98">
        <v>43717</v>
      </c>
      <c r="H48" s="83">
        <v>1299411</v>
      </c>
      <c r="I48" s="83" t="s">
        <v>735</v>
      </c>
      <c r="J48" s="83" t="s">
        <v>578</v>
      </c>
      <c r="K48" s="83" t="s">
        <v>698</v>
      </c>
      <c r="L48" s="83" t="s">
        <v>730</v>
      </c>
      <c r="M48" s="89">
        <v>-35000</v>
      </c>
      <c r="N48" s="83" t="s">
        <v>580</v>
      </c>
      <c r="O48" s="83" t="s">
        <v>581</v>
      </c>
      <c r="P48" s="83" t="s">
        <v>756</v>
      </c>
      <c r="Q48" s="83" t="s">
        <v>77</v>
      </c>
      <c r="R48" s="99">
        <v>21660887</v>
      </c>
      <c r="S48" s="83" t="s">
        <v>587</v>
      </c>
      <c r="T48" s="100" t="s">
        <v>715</v>
      </c>
      <c r="U48" s="83" t="s">
        <v>725</v>
      </c>
      <c r="V48" s="100" t="s">
        <v>738</v>
      </c>
    </row>
    <row r="49" spans="2:22" x14ac:dyDescent="0.3">
      <c r="B49" s="91" t="s">
        <v>757</v>
      </c>
      <c r="C49" s="91" t="s">
        <v>574</v>
      </c>
      <c r="D49" s="91" t="s">
        <v>575</v>
      </c>
      <c r="E49" s="91" t="s">
        <v>758</v>
      </c>
      <c r="F49" s="98">
        <v>43556</v>
      </c>
      <c r="G49" s="98">
        <v>43601</v>
      </c>
      <c r="H49" s="83">
        <v>1306006</v>
      </c>
      <c r="I49" s="83" t="s">
        <v>759</v>
      </c>
      <c r="J49" s="83" t="s">
        <v>578</v>
      </c>
      <c r="K49" s="83" t="s">
        <v>698</v>
      </c>
      <c r="L49" s="83" t="s">
        <v>749</v>
      </c>
      <c r="M49" s="89">
        <v>-15000</v>
      </c>
      <c r="N49" s="83" t="s">
        <v>580</v>
      </c>
      <c r="O49" s="83" t="s">
        <v>581</v>
      </c>
      <c r="P49" s="83" t="s">
        <v>760</v>
      </c>
      <c r="Q49" s="83" t="s">
        <v>737</v>
      </c>
      <c r="R49" s="101" t="s">
        <v>761</v>
      </c>
      <c r="S49" s="77" t="s">
        <v>587</v>
      </c>
      <c r="T49" s="77" t="s">
        <v>715</v>
      </c>
      <c r="U49" s="77" t="s">
        <v>725</v>
      </c>
      <c r="V49" s="77" t="s">
        <v>762</v>
      </c>
    </row>
    <row r="50" spans="2:22" x14ac:dyDescent="0.3">
      <c r="B50" s="91" t="s">
        <v>763</v>
      </c>
      <c r="C50" s="91" t="s">
        <v>574</v>
      </c>
      <c r="D50" s="91" t="s">
        <v>575</v>
      </c>
      <c r="E50" s="91" t="s">
        <v>764</v>
      </c>
      <c r="F50" s="98">
        <v>43508</v>
      </c>
      <c r="G50" s="98">
        <v>43542</v>
      </c>
      <c r="H50" s="83">
        <v>1310094</v>
      </c>
      <c r="I50" s="83" t="s">
        <v>765</v>
      </c>
      <c r="J50" s="83" t="s">
        <v>578</v>
      </c>
      <c r="K50" s="83" t="s">
        <v>698</v>
      </c>
      <c r="L50" s="83" t="s">
        <v>730</v>
      </c>
      <c r="M50" s="89">
        <v>-159500</v>
      </c>
      <c r="N50" s="83" t="s">
        <v>580</v>
      </c>
      <c r="O50" s="83" t="s">
        <v>581</v>
      </c>
      <c r="P50" s="83" t="s">
        <v>766</v>
      </c>
      <c r="Q50" s="83" t="s">
        <v>737</v>
      </c>
      <c r="R50" s="101" t="s">
        <v>767</v>
      </c>
      <c r="S50" s="77" t="s">
        <v>587</v>
      </c>
      <c r="T50" s="77" t="s">
        <v>732</v>
      </c>
      <c r="U50" s="77" t="s">
        <v>725</v>
      </c>
      <c r="V50" s="77" t="s">
        <v>768</v>
      </c>
    </row>
    <row r="51" spans="2:22" x14ac:dyDescent="0.3">
      <c r="B51" s="91" t="s">
        <v>769</v>
      </c>
      <c r="C51" s="91" t="s">
        <v>574</v>
      </c>
      <c r="D51" s="91" t="s">
        <v>575</v>
      </c>
      <c r="E51" s="91" t="s">
        <v>770</v>
      </c>
      <c r="F51" s="98">
        <v>43518</v>
      </c>
      <c r="G51" s="98">
        <v>43559</v>
      </c>
      <c r="H51" s="83">
        <v>1310094</v>
      </c>
      <c r="I51" s="83" t="s">
        <v>765</v>
      </c>
      <c r="J51" s="83" t="s">
        <v>578</v>
      </c>
      <c r="K51" s="83" t="s">
        <v>698</v>
      </c>
      <c r="L51" s="83" t="s">
        <v>749</v>
      </c>
      <c r="M51" s="89">
        <v>-29450</v>
      </c>
      <c r="N51" s="83" t="s">
        <v>580</v>
      </c>
      <c r="O51" s="83" t="s">
        <v>581</v>
      </c>
      <c r="P51" s="83" t="s">
        <v>724</v>
      </c>
      <c r="Q51" s="83" t="s">
        <v>737</v>
      </c>
      <c r="R51" s="101" t="s">
        <v>767</v>
      </c>
      <c r="S51" s="77" t="s">
        <v>587</v>
      </c>
      <c r="T51" s="77" t="s">
        <v>732</v>
      </c>
      <c r="U51" s="77" t="s">
        <v>725</v>
      </c>
      <c r="V51" s="77" t="s">
        <v>768</v>
      </c>
    </row>
    <row r="52" spans="2:22" x14ac:dyDescent="0.3">
      <c r="B52" s="91" t="s">
        <v>771</v>
      </c>
      <c r="C52" s="91" t="s">
        <v>574</v>
      </c>
      <c r="D52" s="91" t="s">
        <v>575</v>
      </c>
      <c r="E52" s="91" t="s">
        <v>772</v>
      </c>
      <c r="F52" s="98">
        <v>43572</v>
      </c>
      <c r="G52" s="98">
        <v>43602</v>
      </c>
      <c r="H52" s="83">
        <v>1312024</v>
      </c>
      <c r="I52" s="83" t="s">
        <v>773</v>
      </c>
      <c r="J52" s="83" t="s">
        <v>578</v>
      </c>
      <c r="K52" s="83" t="s">
        <v>698</v>
      </c>
      <c r="L52" s="83" t="s">
        <v>749</v>
      </c>
      <c r="M52" s="89">
        <v>-20000</v>
      </c>
      <c r="N52" s="83" t="s">
        <v>580</v>
      </c>
      <c r="O52" s="83" t="s">
        <v>581</v>
      </c>
      <c r="P52" s="83" t="s">
        <v>760</v>
      </c>
      <c r="Q52" s="83" t="s">
        <v>737</v>
      </c>
      <c r="R52" s="101" t="s">
        <v>774</v>
      </c>
      <c r="S52" s="77" t="s">
        <v>587</v>
      </c>
      <c r="T52" s="77" t="s">
        <v>715</v>
      </c>
      <c r="U52" s="77" t="s">
        <v>725</v>
      </c>
      <c r="V52" s="77" t="s">
        <v>775</v>
      </c>
    </row>
    <row r="53" spans="2:22" x14ac:dyDescent="0.3">
      <c r="B53" s="91" t="s">
        <v>776</v>
      </c>
      <c r="C53" s="91" t="s">
        <v>574</v>
      </c>
      <c r="D53" s="91" t="s">
        <v>575</v>
      </c>
      <c r="E53" s="91" t="s">
        <v>755</v>
      </c>
      <c r="F53" s="98">
        <v>43549</v>
      </c>
      <c r="G53" s="98">
        <v>43563</v>
      </c>
      <c r="H53" s="83">
        <v>1318871</v>
      </c>
      <c r="I53" s="83" t="s">
        <v>777</v>
      </c>
      <c r="J53" s="83" t="s">
        <v>578</v>
      </c>
      <c r="K53" s="83" t="s">
        <v>698</v>
      </c>
      <c r="L53" s="83" t="s">
        <v>749</v>
      </c>
      <c r="M53" s="89">
        <v>-35000</v>
      </c>
      <c r="N53" s="83" t="s">
        <v>580</v>
      </c>
      <c r="O53" s="83" t="s">
        <v>581</v>
      </c>
      <c r="P53" s="83" t="s">
        <v>760</v>
      </c>
      <c r="Q53" s="83" t="s">
        <v>737</v>
      </c>
      <c r="R53" s="101" t="s">
        <v>778</v>
      </c>
      <c r="S53" s="77" t="s">
        <v>587</v>
      </c>
      <c r="T53" s="77" t="s">
        <v>732</v>
      </c>
      <c r="U53" s="77" t="s">
        <v>725</v>
      </c>
      <c r="V53" s="77" t="s">
        <v>779</v>
      </c>
    </row>
    <row r="54" spans="2:22" x14ac:dyDescent="0.3">
      <c r="B54" s="91" t="s">
        <v>780</v>
      </c>
      <c r="C54" s="91" t="s">
        <v>574</v>
      </c>
      <c r="D54" s="91" t="s">
        <v>575</v>
      </c>
      <c r="E54" s="91" t="s">
        <v>781</v>
      </c>
      <c r="F54" s="98">
        <v>43565</v>
      </c>
      <c r="G54" s="98">
        <v>43574</v>
      </c>
      <c r="H54" s="83">
        <v>1319415</v>
      </c>
      <c r="I54" s="83" t="s">
        <v>782</v>
      </c>
      <c r="J54" s="83" t="s">
        <v>578</v>
      </c>
      <c r="K54" s="83" t="s">
        <v>698</v>
      </c>
      <c r="L54" s="83" t="s">
        <v>749</v>
      </c>
      <c r="M54" s="89">
        <v>-10000</v>
      </c>
      <c r="N54" s="83" t="s">
        <v>580</v>
      </c>
      <c r="O54" s="83" t="s">
        <v>581</v>
      </c>
      <c r="P54" s="83" t="s">
        <v>783</v>
      </c>
      <c r="Q54" s="83" t="s">
        <v>737</v>
      </c>
      <c r="R54" s="101" t="s">
        <v>784</v>
      </c>
      <c r="S54" s="77" t="s">
        <v>587</v>
      </c>
      <c r="T54" s="77" t="s">
        <v>715</v>
      </c>
      <c r="U54" s="77" t="s">
        <v>725</v>
      </c>
      <c r="V54" s="77" t="s">
        <v>785</v>
      </c>
    </row>
    <row r="55" spans="2:22" x14ac:dyDescent="0.3">
      <c r="B55" s="91" t="s">
        <v>786</v>
      </c>
      <c r="C55" s="91" t="s">
        <v>574</v>
      </c>
      <c r="D55" s="91" t="s">
        <v>575</v>
      </c>
      <c r="E55" s="91" t="s">
        <v>787</v>
      </c>
      <c r="F55" s="98">
        <v>43595</v>
      </c>
      <c r="G55" s="98">
        <v>43617</v>
      </c>
      <c r="H55" s="83">
        <v>1321549</v>
      </c>
      <c r="I55" s="83" t="s">
        <v>788</v>
      </c>
      <c r="J55" s="83" t="s">
        <v>578</v>
      </c>
      <c r="K55" s="83" t="s">
        <v>698</v>
      </c>
      <c r="L55" s="83" t="s">
        <v>789</v>
      </c>
      <c r="M55" s="89">
        <v>-280000</v>
      </c>
      <c r="N55" s="83" t="s">
        <v>580</v>
      </c>
      <c r="O55" s="83" t="s">
        <v>581</v>
      </c>
      <c r="P55" s="83" t="s">
        <v>790</v>
      </c>
      <c r="Q55" s="83" t="s">
        <v>77</v>
      </c>
      <c r="R55" s="101" t="s">
        <v>791</v>
      </c>
      <c r="S55" s="77" t="s">
        <v>587</v>
      </c>
      <c r="T55" s="77" t="s">
        <v>715</v>
      </c>
      <c r="U55" s="77" t="s">
        <v>725</v>
      </c>
      <c r="V55" s="77" t="s">
        <v>792</v>
      </c>
    </row>
    <row r="56" spans="2:22" x14ac:dyDescent="0.3">
      <c r="B56" s="91" t="s">
        <v>793</v>
      </c>
      <c r="C56" s="91" t="s">
        <v>574</v>
      </c>
      <c r="D56" s="91" t="s">
        <v>575</v>
      </c>
      <c r="E56" s="91" t="s">
        <v>794</v>
      </c>
      <c r="F56" s="98">
        <v>43621</v>
      </c>
      <c r="G56" s="98">
        <v>43626</v>
      </c>
      <c r="H56" s="83">
        <v>1322002</v>
      </c>
      <c r="I56" s="83" t="s">
        <v>795</v>
      </c>
      <c r="J56" s="83" t="s">
        <v>578</v>
      </c>
      <c r="K56" s="83" t="s">
        <v>698</v>
      </c>
      <c r="L56" s="83" t="s">
        <v>749</v>
      </c>
      <c r="M56" s="89">
        <v>-10000</v>
      </c>
      <c r="N56" s="83" t="s">
        <v>580</v>
      </c>
      <c r="O56" s="83" t="s">
        <v>581</v>
      </c>
      <c r="P56" s="83" t="s">
        <v>760</v>
      </c>
      <c r="Q56" s="83" t="s">
        <v>737</v>
      </c>
      <c r="R56" s="101" t="s">
        <v>796</v>
      </c>
      <c r="S56" s="77" t="s">
        <v>587</v>
      </c>
      <c r="T56" s="77" t="s">
        <v>715</v>
      </c>
      <c r="U56" s="77" t="s">
        <v>725</v>
      </c>
      <c r="V56" s="77" t="s">
        <v>797</v>
      </c>
    </row>
    <row r="57" spans="2:22" x14ac:dyDescent="0.3">
      <c r="B57" s="91" t="s">
        <v>798</v>
      </c>
      <c r="C57" s="91" t="s">
        <v>574</v>
      </c>
      <c r="D57" s="91" t="s">
        <v>575</v>
      </c>
      <c r="E57" s="91" t="s">
        <v>799</v>
      </c>
      <c r="F57" s="98">
        <v>43580</v>
      </c>
      <c r="G57" s="98">
        <v>43662</v>
      </c>
      <c r="H57" s="83">
        <v>4062190</v>
      </c>
      <c r="I57" s="83" t="s">
        <v>800</v>
      </c>
      <c r="J57" s="83" t="s">
        <v>578</v>
      </c>
      <c r="K57" s="83" t="s">
        <v>698</v>
      </c>
      <c r="L57" s="83" t="s">
        <v>730</v>
      </c>
      <c r="M57" s="89">
        <v>-15000</v>
      </c>
      <c r="N57" s="83" t="s">
        <v>580</v>
      </c>
      <c r="O57" s="83" t="s">
        <v>581</v>
      </c>
      <c r="P57" s="83" t="s">
        <v>801</v>
      </c>
      <c r="Q57" s="83" t="s">
        <v>77</v>
      </c>
      <c r="R57" s="102" t="s">
        <v>802</v>
      </c>
      <c r="S57" s="83" t="s">
        <v>587</v>
      </c>
      <c r="T57" s="100" t="s">
        <v>588</v>
      </c>
      <c r="U57" s="83" t="s">
        <v>725</v>
      </c>
      <c r="V57" s="100" t="s">
        <v>803</v>
      </c>
    </row>
    <row r="58" spans="2:22" x14ac:dyDescent="0.3">
      <c r="B58" s="91" t="s">
        <v>804</v>
      </c>
      <c r="C58" s="91" t="s">
        <v>574</v>
      </c>
      <c r="D58" s="91" t="s">
        <v>575</v>
      </c>
      <c r="E58" s="91" t="s">
        <v>758</v>
      </c>
      <c r="F58" s="98">
        <v>43602</v>
      </c>
      <c r="G58" s="98">
        <v>43612</v>
      </c>
      <c r="H58" s="83">
        <v>4065563</v>
      </c>
      <c r="I58" s="83" t="s">
        <v>805</v>
      </c>
      <c r="J58" s="83" t="s">
        <v>578</v>
      </c>
      <c r="K58" s="83" t="s">
        <v>698</v>
      </c>
      <c r="L58" s="83" t="s">
        <v>789</v>
      </c>
      <c r="M58" s="89">
        <v>-30000</v>
      </c>
      <c r="N58" s="83" t="s">
        <v>580</v>
      </c>
      <c r="O58" s="83" t="s">
        <v>581</v>
      </c>
      <c r="P58" s="83" t="s">
        <v>760</v>
      </c>
      <c r="Q58" s="83" t="s">
        <v>737</v>
      </c>
      <c r="R58" s="101" t="s">
        <v>806</v>
      </c>
      <c r="S58" s="77" t="s">
        <v>587</v>
      </c>
      <c r="T58" s="77" t="s">
        <v>715</v>
      </c>
      <c r="U58" s="77" t="s">
        <v>725</v>
      </c>
      <c r="V58" s="77" t="s">
        <v>807</v>
      </c>
    </row>
    <row r="59" spans="2:22" x14ac:dyDescent="0.3">
      <c r="B59" s="91" t="s">
        <v>808</v>
      </c>
      <c r="C59" s="91" t="s">
        <v>574</v>
      </c>
      <c r="D59" s="91" t="s">
        <v>575</v>
      </c>
      <c r="E59" s="91" t="s">
        <v>809</v>
      </c>
      <c r="F59" s="98">
        <v>43474</v>
      </c>
      <c r="G59" s="98">
        <v>43480</v>
      </c>
      <c r="H59" s="83">
        <v>4067878</v>
      </c>
      <c r="I59" s="83" t="s">
        <v>810</v>
      </c>
      <c r="J59" s="83" t="s">
        <v>578</v>
      </c>
      <c r="K59" s="83" t="s">
        <v>698</v>
      </c>
      <c r="L59" s="83" t="s">
        <v>811</v>
      </c>
      <c r="M59" s="80">
        <v>-5000</v>
      </c>
      <c r="N59" s="83" t="s">
        <v>580</v>
      </c>
      <c r="O59" s="83" t="s">
        <v>581</v>
      </c>
      <c r="P59" s="83" t="s">
        <v>812</v>
      </c>
      <c r="Q59" s="83" t="s">
        <v>737</v>
      </c>
      <c r="R59" s="101" t="s">
        <v>813</v>
      </c>
      <c r="S59" s="77" t="s">
        <v>587</v>
      </c>
      <c r="T59" s="77" t="s">
        <v>602</v>
      </c>
      <c r="U59" s="77" t="s">
        <v>725</v>
      </c>
      <c r="V59" s="77" t="s">
        <v>814</v>
      </c>
    </row>
    <row r="60" spans="2:22" x14ac:dyDescent="0.3">
      <c r="B60" s="91" t="s">
        <v>815</v>
      </c>
      <c r="C60" s="91" t="s">
        <v>574</v>
      </c>
      <c r="D60" s="91" t="s">
        <v>575</v>
      </c>
      <c r="E60" s="91" t="s">
        <v>816</v>
      </c>
      <c r="F60" s="98">
        <v>43710</v>
      </c>
      <c r="G60" s="98">
        <v>43717</v>
      </c>
      <c r="H60" s="83">
        <v>1325489</v>
      </c>
      <c r="I60" s="83" t="s">
        <v>817</v>
      </c>
      <c r="J60" s="83" t="s">
        <v>578</v>
      </c>
      <c r="K60" s="83" t="s">
        <v>698</v>
      </c>
      <c r="L60" s="83" t="s">
        <v>811</v>
      </c>
      <c r="M60" s="80">
        <v>-15000</v>
      </c>
      <c r="N60" s="83" t="s">
        <v>580</v>
      </c>
      <c r="O60" s="83" t="s">
        <v>581</v>
      </c>
      <c r="P60" s="83" t="s">
        <v>760</v>
      </c>
      <c r="Q60" s="83" t="s">
        <v>77</v>
      </c>
      <c r="R60" s="99">
        <v>42631131</v>
      </c>
      <c r="S60" s="83" t="s">
        <v>587</v>
      </c>
      <c r="T60" s="100" t="s">
        <v>715</v>
      </c>
      <c r="U60" s="83" t="s">
        <v>725</v>
      </c>
      <c r="V60" s="100" t="s">
        <v>818</v>
      </c>
    </row>
    <row r="61" spans="2:22" x14ac:dyDescent="0.3">
      <c r="B61" s="91" t="s">
        <v>819</v>
      </c>
      <c r="C61" s="91" t="s">
        <v>574</v>
      </c>
      <c r="D61" s="91" t="s">
        <v>575</v>
      </c>
      <c r="E61" s="91" t="s">
        <v>820</v>
      </c>
      <c r="F61" s="98">
        <v>43683</v>
      </c>
      <c r="G61" s="98">
        <v>43717</v>
      </c>
      <c r="H61" s="83">
        <v>1325489</v>
      </c>
      <c r="I61" s="83" t="s">
        <v>817</v>
      </c>
      <c r="J61" s="83" t="s">
        <v>578</v>
      </c>
      <c r="K61" s="83" t="s">
        <v>698</v>
      </c>
      <c r="L61" s="83" t="s">
        <v>730</v>
      </c>
      <c r="M61" s="89">
        <v>-20000</v>
      </c>
      <c r="N61" s="83" t="s">
        <v>580</v>
      </c>
      <c r="O61" s="83" t="s">
        <v>581</v>
      </c>
      <c r="P61" s="83" t="s">
        <v>821</v>
      </c>
      <c r="Q61" s="83" t="s">
        <v>77</v>
      </c>
      <c r="R61" s="99">
        <v>42631131</v>
      </c>
      <c r="S61" s="83" t="s">
        <v>587</v>
      </c>
      <c r="T61" s="100" t="s">
        <v>715</v>
      </c>
      <c r="U61" s="83" t="s">
        <v>725</v>
      </c>
      <c r="V61" s="100" t="s">
        <v>818</v>
      </c>
    </row>
    <row r="62" spans="2:22" x14ac:dyDescent="0.3">
      <c r="B62" s="91" t="s">
        <v>822</v>
      </c>
      <c r="C62" s="91" t="s">
        <v>574</v>
      </c>
      <c r="D62" s="91" t="s">
        <v>575</v>
      </c>
      <c r="E62" s="91" t="s">
        <v>823</v>
      </c>
      <c r="F62" s="103">
        <v>43641</v>
      </c>
      <c r="G62" s="98">
        <v>43661</v>
      </c>
      <c r="H62" s="104">
        <v>1306833</v>
      </c>
      <c r="I62" s="104" t="s">
        <v>824</v>
      </c>
      <c r="J62" s="105"/>
      <c r="L62" s="105">
        <v>48230000</v>
      </c>
      <c r="M62" s="106">
        <v>-48000</v>
      </c>
      <c r="N62" s="104" t="s">
        <v>580</v>
      </c>
      <c r="O62" s="104" t="s">
        <v>581</v>
      </c>
      <c r="P62" s="104" t="s">
        <v>825</v>
      </c>
      <c r="Q62" s="107" t="s">
        <v>826</v>
      </c>
      <c r="R62" s="108">
        <v>38934561</v>
      </c>
      <c r="S62" s="109" t="s">
        <v>827</v>
      </c>
      <c r="T62" s="100"/>
      <c r="U62" s="109" t="s">
        <v>603</v>
      </c>
      <c r="V62" s="104" t="s">
        <v>824</v>
      </c>
    </row>
    <row r="63" spans="2:22" x14ac:dyDescent="0.3">
      <c r="B63" s="91" t="s">
        <v>828</v>
      </c>
      <c r="C63" s="91" t="s">
        <v>574</v>
      </c>
      <c r="D63" s="91" t="s">
        <v>575</v>
      </c>
      <c r="E63" s="91" t="s">
        <v>829</v>
      </c>
      <c r="F63" s="88">
        <v>43577</v>
      </c>
      <c r="G63" s="88">
        <v>43580</v>
      </c>
      <c r="H63" s="83">
        <v>1319696</v>
      </c>
      <c r="I63" s="83" t="s">
        <v>830</v>
      </c>
      <c r="J63" s="83" t="s">
        <v>578</v>
      </c>
      <c r="K63" s="83" t="s">
        <v>698</v>
      </c>
      <c r="L63" s="83" t="s">
        <v>749</v>
      </c>
      <c r="M63" s="89">
        <v>-20000</v>
      </c>
      <c r="N63" s="83" t="s">
        <v>580</v>
      </c>
      <c r="O63" s="83" t="s">
        <v>581</v>
      </c>
      <c r="P63" s="83" t="s">
        <v>831</v>
      </c>
      <c r="Q63" s="83" t="s">
        <v>77</v>
      </c>
      <c r="R63" s="101" t="s">
        <v>832</v>
      </c>
      <c r="S63" s="77" t="s">
        <v>587</v>
      </c>
      <c r="T63" s="100" t="s">
        <v>715</v>
      </c>
      <c r="U63" s="83" t="s">
        <v>725</v>
      </c>
      <c r="V63" s="77" t="s">
        <v>833</v>
      </c>
    </row>
    <row r="71" spans="2:20" ht="40.5" x14ac:dyDescent="0.3">
      <c r="B71" s="110" t="s">
        <v>541</v>
      </c>
      <c r="C71" s="74" t="s">
        <v>542</v>
      </c>
      <c r="D71" s="110" t="s">
        <v>544</v>
      </c>
      <c r="E71" s="110" t="s">
        <v>547</v>
      </c>
      <c r="F71" s="110" t="s">
        <v>834</v>
      </c>
      <c r="G71" s="110" t="s">
        <v>545</v>
      </c>
      <c r="H71" s="110" t="s">
        <v>546</v>
      </c>
      <c r="I71" s="110" t="s">
        <v>549</v>
      </c>
      <c r="J71" s="74" t="s">
        <v>718</v>
      </c>
      <c r="K71" s="74" t="s">
        <v>557</v>
      </c>
      <c r="L71" s="110" t="s">
        <v>835</v>
      </c>
      <c r="M71" s="74" t="s">
        <v>555</v>
      </c>
      <c r="N71" s="110" t="s">
        <v>565</v>
      </c>
      <c r="O71" s="111" t="s">
        <v>720</v>
      </c>
      <c r="P71" s="112" t="s">
        <v>568</v>
      </c>
      <c r="Q71" s="74" t="s">
        <v>569</v>
      </c>
      <c r="R71" s="74" t="s">
        <v>570</v>
      </c>
      <c r="S71" s="74" t="s">
        <v>571</v>
      </c>
      <c r="T71" s="75" t="s">
        <v>572</v>
      </c>
    </row>
    <row r="72" spans="2:20" ht="27" x14ac:dyDescent="0.3">
      <c r="B72" s="91" t="s">
        <v>836</v>
      </c>
      <c r="C72" s="91" t="s">
        <v>574</v>
      </c>
      <c r="D72" s="91" t="s">
        <v>837</v>
      </c>
      <c r="E72" s="91">
        <v>1331332</v>
      </c>
      <c r="F72" s="113" t="s">
        <v>838</v>
      </c>
      <c r="G72" s="98">
        <v>43811</v>
      </c>
      <c r="H72" s="98">
        <v>43823</v>
      </c>
      <c r="I72" s="91" t="s">
        <v>578</v>
      </c>
      <c r="J72" s="91">
        <v>63101010</v>
      </c>
      <c r="K72" s="91" t="s">
        <v>580</v>
      </c>
      <c r="L72" s="114">
        <v>-3816792</v>
      </c>
      <c r="M72" s="91" t="s">
        <v>580</v>
      </c>
      <c r="N72" s="91" t="s">
        <v>839</v>
      </c>
      <c r="P72" s="76">
        <v>35647551</v>
      </c>
      <c r="Q72" s="77" t="s">
        <v>587</v>
      </c>
      <c r="R72" s="100" t="s">
        <v>840</v>
      </c>
      <c r="S72" s="77" t="s">
        <v>725</v>
      </c>
      <c r="T72" s="100" t="s">
        <v>841</v>
      </c>
    </row>
    <row r="73" spans="2:20" x14ac:dyDescent="0.3">
      <c r="B73" s="91" t="s">
        <v>842</v>
      </c>
      <c r="C73" s="91" t="s">
        <v>574</v>
      </c>
      <c r="D73" s="91" t="s">
        <v>843</v>
      </c>
      <c r="E73" s="91">
        <v>1331078</v>
      </c>
      <c r="F73" s="91" t="s">
        <v>844</v>
      </c>
      <c r="G73" s="98">
        <v>43790</v>
      </c>
      <c r="H73" s="98">
        <v>43815</v>
      </c>
      <c r="I73" s="91" t="s">
        <v>578</v>
      </c>
      <c r="J73" s="91">
        <v>63101010</v>
      </c>
      <c r="K73" s="91" t="s">
        <v>580</v>
      </c>
      <c r="L73" s="114">
        <v>-16200</v>
      </c>
      <c r="M73" s="91" t="s">
        <v>580</v>
      </c>
      <c r="N73" s="91" t="s">
        <v>845</v>
      </c>
      <c r="P73" s="76">
        <v>42153973</v>
      </c>
      <c r="Q73" s="77" t="s">
        <v>587</v>
      </c>
      <c r="R73" s="100" t="s">
        <v>840</v>
      </c>
      <c r="S73" s="77" t="s">
        <v>725</v>
      </c>
      <c r="T73" s="100" t="s">
        <v>846</v>
      </c>
    </row>
    <row r="74" spans="2:20" x14ac:dyDescent="0.3">
      <c r="B74" s="91" t="s">
        <v>847</v>
      </c>
      <c r="C74" s="91" t="s">
        <v>574</v>
      </c>
      <c r="D74" s="91" t="s">
        <v>848</v>
      </c>
      <c r="E74" s="91">
        <v>4064617</v>
      </c>
      <c r="F74" s="91" t="s">
        <v>849</v>
      </c>
      <c r="G74" s="98">
        <v>43710</v>
      </c>
      <c r="H74" s="98">
        <v>43810</v>
      </c>
      <c r="I74" s="91" t="s">
        <v>578</v>
      </c>
      <c r="J74" s="91">
        <v>63101010</v>
      </c>
      <c r="K74" s="91" t="s">
        <v>580</v>
      </c>
      <c r="L74" s="114">
        <v>-30000</v>
      </c>
      <c r="M74" s="91" t="s">
        <v>580</v>
      </c>
      <c r="N74" s="91" t="s">
        <v>760</v>
      </c>
      <c r="P74" s="76">
        <v>34431725</v>
      </c>
      <c r="Q74" s="77" t="s">
        <v>587</v>
      </c>
      <c r="R74" s="100" t="s">
        <v>850</v>
      </c>
      <c r="S74" s="77" t="s">
        <v>725</v>
      </c>
      <c r="T74" s="100" t="s">
        <v>851</v>
      </c>
    </row>
    <row r="75" spans="2:20" x14ac:dyDescent="0.3">
      <c r="B75" s="91" t="s">
        <v>852</v>
      </c>
      <c r="C75" s="91" t="s">
        <v>574</v>
      </c>
      <c r="D75" s="91" t="s">
        <v>853</v>
      </c>
      <c r="E75" s="91">
        <v>4064732</v>
      </c>
      <c r="F75" s="91" t="s">
        <v>854</v>
      </c>
      <c r="G75" s="98">
        <v>43777</v>
      </c>
      <c r="H75" s="98">
        <v>43793</v>
      </c>
      <c r="I75" s="91" t="s">
        <v>578</v>
      </c>
      <c r="J75" s="91">
        <v>63101010</v>
      </c>
      <c r="K75" s="91" t="s">
        <v>580</v>
      </c>
      <c r="L75" s="114">
        <v>-5000</v>
      </c>
      <c r="M75" s="91" t="s">
        <v>580</v>
      </c>
      <c r="N75" s="91" t="s">
        <v>855</v>
      </c>
      <c r="P75" s="76">
        <v>25826362</v>
      </c>
      <c r="Q75" s="77" t="s">
        <v>587</v>
      </c>
      <c r="R75" s="100" t="s">
        <v>715</v>
      </c>
      <c r="S75" s="77" t="s">
        <v>725</v>
      </c>
      <c r="T75" s="100" t="s">
        <v>856</v>
      </c>
    </row>
    <row r="76" spans="2:20" x14ac:dyDescent="0.3">
      <c r="B76" s="91" t="s">
        <v>857</v>
      </c>
      <c r="C76" s="91" t="s">
        <v>574</v>
      </c>
      <c r="D76" s="91" t="s">
        <v>858</v>
      </c>
      <c r="E76" s="91">
        <v>1299369</v>
      </c>
      <c r="F76" s="91" t="s">
        <v>729</v>
      </c>
      <c r="G76" s="98">
        <v>43776</v>
      </c>
      <c r="H76" s="98">
        <v>43791</v>
      </c>
      <c r="I76" s="91" t="s">
        <v>578</v>
      </c>
      <c r="J76" s="91">
        <v>63101010</v>
      </c>
      <c r="K76" s="91" t="s">
        <v>580</v>
      </c>
      <c r="L76" s="114">
        <v>-115000</v>
      </c>
      <c r="M76" s="91" t="s">
        <v>580</v>
      </c>
      <c r="N76" s="91" t="s">
        <v>731</v>
      </c>
      <c r="P76" s="76">
        <v>21508292</v>
      </c>
      <c r="Q76" s="77" t="s">
        <v>587</v>
      </c>
      <c r="R76" s="100" t="s">
        <v>840</v>
      </c>
      <c r="S76" s="77" t="s">
        <v>725</v>
      </c>
      <c r="T76" s="100" t="s">
        <v>733</v>
      </c>
    </row>
    <row r="77" spans="2:20" x14ac:dyDescent="0.3">
      <c r="B77" s="91" t="s">
        <v>859</v>
      </c>
      <c r="C77" s="91" t="s">
        <v>574</v>
      </c>
      <c r="D77" s="91" t="s">
        <v>816</v>
      </c>
      <c r="E77" s="91">
        <v>1299411</v>
      </c>
      <c r="F77" s="91" t="s">
        <v>735</v>
      </c>
      <c r="G77" s="98">
        <v>43776</v>
      </c>
      <c r="H77" s="98">
        <v>43788</v>
      </c>
      <c r="I77" s="91" t="s">
        <v>578</v>
      </c>
      <c r="J77" s="91">
        <v>63101010</v>
      </c>
      <c r="K77" s="91" t="s">
        <v>580</v>
      </c>
      <c r="L77" s="114">
        <v>-60000</v>
      </c>
      <c r="M77" s="91" t="s">
        <v>580</v>
      </c>
      <c r="N77" s="91" t="s">
        <v>860</v>
      </c>
      <c r="P77" s="76">
        <v>21660887</v>
      </c>
      <c r="Q77" s="77" t="s">
        <v>587</v>
      </c>
      <c r="R77" s="100" t="s">
        <v>850</v>
      </c>
      <c r="S77" s="77" t="s">
        <v>725</v>
      </c>
      <c r="T77" s="100" t="s">
        <v>738</v>
      </c>
    </row>
    <row r="78" spans="2:20" x14ac:dyDescent="0.3">
      <c r="B78" s="91" t="s">
        <v>861</v>
      </c>
      <c r="C78" s="91" t="s">
        <v>574</v>
      </c>
      <c r="D78" s="91" t="s">
        <v>641</v>
      </c>
      <c r="E78" s="91">
        <v>1312646</v>
      </c>
      <c r="F78" s="91" t="s">
        <v>862</v>
      </c>
      <c r="G78" s="98">
        <v>43770</v>
      </c>
      <c r="H78" s="98">
        <v>43781</v>
      </c>
      <c r="I78" s="91" t="s">
        <v>578</v>
      </c>
      <c r="J78" s="91">
        <v>63101010</v>
      </c>
      <c r="K78" s="91" t="s">
        <v>580</v>
      </c>
      <c r="L78" s="114">
        <v>-10000</v>
      </c>
      <c r="M78" s="91" t="s">
        <v>580</v>
      </c>
      <c r="N78" s="91" t="s">
        <v>855</v>
      </c>
      <c r="P78" s="76">
        <v>42477448</v>
      </c>
      <c r="Q78" s="77" t="s">
        <v>587</v>
      </c>
      <c r="R78" s="100" t="s">
        <v>850</v>
      </c>
      <c r="S78" s="77" t="s">
        <v>725</v>
      </c>
      <c r="T78" s="100" t="s">
        <v>863</v>
      </c>
    </row>
    <row r="79" spans="2:20" x14ac:dyDescent="0.3">
      <c r="B79" s="91" t="s">
        <v>864</v>
      </c>
      <c r="C79" s="91" t="s">
        <v>574</v>
      </c>
      <c r="D79" s="91" t="s">
        <v>865</v>
      </c>
      <c r="E79" s="91">
        <v>1328838</v>
      </c>
      <c r="F79" s="91" t="s">
        <v>866</v>
      </c>
      <c r="G79" s="98">
        <v>43768</v>
      </c>
      <c r="H79" s="98">
        <v>43776</v>
      </c>
      <c r="I79" s="91" t="s">
        <v>578</v>
      </c>
      <c r="J79" s="91">
        <v>63101010</v>
      </c>
      <c r="K79" s="91" t="s">
        <v>580</v>
      </c>
      <c r="L79" s="114">
        <v>-4800</v>
      </c>
      <c r="M79" s="91" t="s">
        <v>580</v>
      </c>
      <c r="N79" s="91" t="s">
        <v>760</v>
      </c>
      <c r="P79" s="76">
        <v>33134190</v>
      </c>
      <c r="Q79" s="77" t="s">
        <v>587</v>
      </c>
      <c r="R79" s="100" t="s">
        <v>715</v>
      </c>
      <c r="S79" s="77" t="s">
        <v>725</v>
      </c>
      <c r="T79" s="100" t="s">
        <v>867</v>
      </c>
    </row>
    <row r="80" spans="2:20" x14ac:dyDescent="0.3">
      <c r="B80" s="91" t="s">
        <v>868</v>
      </c>
      <c r="C80" s="91" t="s">
        <v>574</v>
      </c>
      <c r="D80" s="91" t="s">
        <v>869</v>
      </c>
      <c r="E80" s="91">
        <v>1328945</v>
      </c>
      <c r="F80" s="91" t="s">
        <v>870</v>
      </c>
      <c r="G80" s="98">
        <v>43747</v>
      </c>
      <c r="H80" s="98">
        <v>43780</v>
      </c>
      <c r="I80" s="91" t="s">
        <v>578</v>
      </c>
      <c r="J80" s="91">
        <v>63101010</v>
      </c>
      <c r="K80" s="91" t="s">
        <v>580</v>
      </c>
      <c r="L80" s="114">
        <v>-20000</v>
      </c>
      <c r="M80" s="91" t="s">
        <v>580</v>
      </c>
      <c r="N80" s="91" t="s">
        <v>855</v>
      </c>
      <c r="P80" s="76">
        <v>26325283</v>
      </c>
      <c r="Q80" s="77" t="s">
        <v>587</v>
      </c>
      <c r="R80" s="100" t="s">
        <v>850</v>
      </c>
      <c r="S80" s="77" t="s">
        <v>725</v>
      </c>
      <c r="T80" s="100" t="s">
        <v>871</v>
      </c>
    </row>
    <row r="81" spans="2:20" x14ac:dyDescent="0.3">
      <c r="B81" s="91" t="s">
        <v>872</v>
      </c>
      <c r="C81" s="91" t="s">
        <v>574</v>
      </c>
      <c r="D81" s="91" t="s">
        <v>873</v>
      </c>
      <c r="E81" s="91">
        <v>1312773</v>
      </c>
      <c r="F81" s="91" t="s">
        <v>874</v>
      </c>
      <c r="G81" s="98">
        <v>43762</v>
      </c>
      <c r="H81" s="98">
        <v>43776</v>
      </c>
      <c r="I81" s="91" t="s">
        <v>578</v>
      </c>
      <c r="J81" s="91">
        <v>63101010</v>
      </c>
      <c r="K81" s="91" t="s">
        <v>580</v>
      </c>
      <c r="L81" s="114">
        <v>-35000</v>
      </c>
      <c r="M81" s="91" t="s">
        <v>580</v>
      </c>
      <c r="N81" s="91" t="s">
        <v>855</v>
      </c>
      <c r="P81" s="76">
        <v>40754892</v>
      </c>
      <c r="Q81" s="77" t="s">
        <v>587</v>
      </c>
      <c r="R81" s="100" t="s">
        <v>850</v>
      </c>
      <c r="S81" s="77" t="s">
        <v>725</v>
      </c>
      <c r="T81" s="100" t="s">
        <v>875</v>
      </c>
    </row>
    <row r="82" spans="2:20" x14ac:dyDescent="0.3">
      <c r="B82" s="91" t="s">
        <v>876</v>
      </c>
      <c r="C82" s="91" t="s">
        <v>574</v>
      </c>
      <c r="D82" s="91" t="s">
        <v>877</v>
      </c>
      <c r="E82" s="91">
        <v>1307089</v>
      </c>
      <c r="F82" s="91" t="s">
        <v>878</v>
      </c>
      <c r="G82" s="98">
        <v>43763</v>
      </c>
      <c r="H82" s="98">
        <v>43775</v>
      </c>
      <c r="I82" s="91" t="s">
        <v>578</v>
      </c>
      <c r="J82" s="91">
        <v>63101010</v>
      </c>
      <c r="K82" s="91" t="s">
        <v>580</v>
      </c>
      <c r="L82" s="114">
        <v>-40000</v>
      </c>
      <c r="M82" s="91" t="s">
        <v>580</v>
      </c>
      <c r="N82" s="91" t="s">
        <v>760</v>
      </c>
      <c r="P82" s="76">
        <v>41321588</v>
      </c>
      <c r="Q82" s="77" t="s">
        <v>587</v>
      </c>
      <c r="R82" s="100" t="s">
        <v>850</v>
      </c>
      <c r="S82" s="77" t="s">
        <v>725</v>
      </c>
      <c r="T82" s="100" t="s">
        <v>879</v>
      </c>
    </row>
    <row r="83" spans="2:20" x14ac:dyDescent="0.3">
      <c r="B83" s="91" t="s">
        <v>880</v>
      </c>
      <c r="C83" s="91" t="s">
        <v>574</v>
      </c>
      <c r="D83" s="91" t="s">
        <v>881</v>
      </c>
      <c r="E83" s="91">
        <v>1312324</v>
      </c>
      <c r="F83" s="91" t="s">
        <v>882</v>
      </c>
      <c r="G83" s="98">
        <v>43682</v>
      </c>
      <c r="H83" s="98">
        <v>43762</v>
      </c>
      <c r="I83" s="91" t="s">
        <v>578</v>
      </c>
      <c r="J83" s="91">
        <v>63101010</v>
      </c>
      <c r="K83" s="91" t="s">
        <v>580</v>
      </c>
      <c r="L83" s="114">
        <v>-568895.21</v>
      </c>
      <c r="M83" s="91" t="s">
        <v>580</v>
      </c>
      <c r="N83" s="91" t="s">
        <v>883</v>
      </c>
      <c r="P83" s="76">
        <v>21642228</v>
      </c>
      <c r="Q83" s="115" t="s">
        <v>827</v>
      </c>
      <c r="R83" s="100"/>
      <c r="S83" s="77" t="s">
        <v>603</v>
      </c>
      <c r="T83" s="100" t="s">
        <v>882</v>
      </c>
    </row>
    <row r="84" spans="2:20" ht="27" x14ac:dyDescent="0.3">
      <c r="B84" s="91" t="s">
        <v>884</v>
      </c>
      <c r="C84" s="91" t="s">
        <v>574</v>
      </c>
      <c r="D84" s="91" t="s">
        <v>885</v>
      </c>
      <c r="E84" s="91">
        <v>1328948</v>
      </c>
      <c r="F84" s="113" t="s">
        <v>886</v>
      </c>
      <c r="G84" s="98">
        <v>43768</v>
      </c>
      <c r="H84" s="98">
        <v>43780</v>
      </c>
      <c r="I84" s="91" t="s">
        <v>578</v>
      </c>
      <c r="J84" s="91">
        <v>63101010</v>
      </c>
      <c r="K84" s="91" t="s">
        <v>580</v>
      </c>
      <c r="L84" s="114">
        <v>-25500</v>
      </c>
      <c r="M84" s="91" t="s">
        <v>580</v>
      </c>
      <c r="N84" s="91" t="s">
        <v>855</v>
      </c>
      <c r="P84" s="76">
        <v>43198271</v>
      </c>
      <c r="Q84" s="77" t="s">
        <v>587</v>
      </c>
      <c r="R84" s="100" t="s">
        <v>850</v>
      </c>
      <c r="S84" s="77" t="s">
        <v>725</v>
      </c>
      <c r="T84" s="100" t="s">
        <v>887</v>
      </c>
    </row>
    <row r="85" spans="2:20" x14ac:dyDescent="0.3">
      <c r="B85" s="91" t="s">
        <v>888</v>
      </c>
      <c r="C85" s="91" t="s">
        <v>574</v>
      </c>
      <c r="D85" s="91" t="s">
        <v>889</v>
      </c>
      <c r="E85" s="91">
        <v>1299411</v>
      </c>
      <c r="F85" s="91" t="s">
        <v>735</v>
      </c>
      <c r="G85" s="98">
        <v>43746</v>
      </c>
      <c r="H85" s="98">
        <v>43773</v>
      </c>
      <c r="I85" s="91" t="s">
        <v>578</v>
      </c>
      <c r="J85" s="91">
        <v>63101010</v>
      </c>
      <c r="K85" s="91" t="s">
        <v>580</v>
      </c>
      <c r="L85" s="114">
        <v>-140000</v>
      </c>
      <c r="M85" s="91" t="s">
        <v>580</v>
      </c>
      <c r="N85" s="91" t="s">
        <v>855</v>
      </c>
      <c r="P85" s="76">
        <v>21660887</v>
      </c>
      <c r="Q85" s="77" t="s">
        <v>587</v>
      </c>
      <c r="R85" s="100" t="s">
        <v>850</v>
      </c>
      <c r="S85" s="77" t="s">
        <v>725</v>
      </c>
      <c r="T85" s="100" t="s">
        <v>738</v>
      </c>
    </row>
    <row r="86" spans="2:20" x14ac:dyDescent="0.3">
      <c r="B86" s="91" t="s">
        <v>890</v>
      </c>
      <c r="C86" s="91" t="s">
        <v>574</v>
      </c>
      <c r="D86" s="91" t="s">
        <v>891</v>
      </c>
      <c r="E86" s="91">
        <v>1322002</v>
      </c>
      <c r="F86" s="91" t="s">
        <v>795</v>
      </c>
      <c r="G86" s="98">
        <v>43749</v>
      </c>
      <c r="H86" s="98">
        <v>43763</v>
      </c>
      <c r="I86" s="91" t="s">
        <v>578</v>
      </c>
      <c r="J86" s="91">
        <v>63101010</v>
      </c>
      <c r="K86" s="91" t="s">
        <v>580</v>
      </c>
      <c r="L86" s="114">
        <v>-10000</v>
      </c>
      <c r="M86" s="91" t="s">
        <v>580</v>
      </c>
      <c r="N86" s="91" t="s">
        <v>760</v>
      </c>
      <c r="P86" s="76">
        <v>42477448</v>
      </c>
      <c r="Q86" s="77" t="s">
        <v>587</v>
      </c>
      <c r="R86" s="100" t="s">
        <v>850</v>
      </c>
      <c r="S86" s="77" t="s">
        <v>725</v>
      </c>
      <c r="T86" s="100" t="s">
        <v>863</v>
      </c>
    </row>
    <row r="87" spans="2:20" x14ac:dyDescent="0.3">
      <c r="B87" s="91" t="s">
        <v>892</v>
      </c>
      <c r="C87" s="91" t="s">
        <v>574</v>
      </c>
      <c r="D87" s="91" t="s">
        <v>893</v>
      </c>
      <c r="E87" s="91">
        <v>4066746</v>
      </c>
      <c r="F87" s="91" t="s">
        <v>894</v>
      </c>
      <c r="G87" s="98">
        <v>43739</v>
      </c>
      <c r="H87" s="98">
        <v>43769</v>
      </c>
      <c r="I87" s="91" t="s">
        <v>578</v>
      </c>
      <c r="J87" s="91">
        <v>63101010</v>
      </c>
      <c r="K87" s="91" t="s">
        <v>580</v>
      </c>
      <c r="L87" s="114">
        <v>-3500</v>
      </c>
      <c r="M87" s="91" t="s">
        <v>580</v>
      </c>
      <c r="N87" s="91" t="s">
        <v>760</v>
      </c>
      <c r="P87" s="76">
        <v>36550715</v>
      </c>
      <c r="Q87" s="77" t="s">
        <v>587</v>
      </c>
      <c r="R87" s="100" t="s">
        <v>850</v>
      </c>
      <c r="S87" s="77" t="s">
        <v>725</v>
      </c>
      <c r="T87" s="100" t="s">
        <v>895</v>
      </c>
    </row>
    <row r="88" spans="2:20" x14ac:dyDescent="0.3">
      <c r="B88" s="91" t="s">
        <v>896</v>
      </c>
      <c r="C88" s="91" t="s">
        <v>574</v>
      </c>
      <c r="D88" s="91" t="s">
        <v>897</v>
      </c>
      <c r="E88" s="91">
        <v>1319696</v>
      </c>
      <c r="F88" s="91" t="s">
        <v>830</v>
      </c>
      <c r="G88" s="98">
        <v>43737</v>
      </c>
      <c r="H88" s="98">
        <v>43762</v>
      </c>
      <c r="I88" s="91" t="s">
        <v>578</v>
      </c>
      <c r="J88" s="91">
        <v>63101010</v>
      </c>
      <c r="K88" s="91" t="s">
        <v>580</v>
      </c>
      <c r="L88" s="114">
        <v>-20000</v>
      </c>
      <c r="M88" s="91" t="s">
        <v>580</v>
      </c>
      <c r="N88" s="91" t="s">
        <v>898</v>
      </c>
      <c r="P88" s="76">
        <v>42494816</v>
      </c>
      <c r="Q88" s="77" t="s">
        <v>587</v>
      </c>
      <c r="R88" s="100" t="s">
        <v>850</v>
      </c>
      <c r="S88" s="77" t="s">
        <v>725</v>
      </c>
      <c r="T88" s="100" t="s">
        <v>833</v>
      </c>
    </row>
    <row r="89" spans="2:20" x14ac:dyDescent="0.3">
      <c r="B89" s="91" t="s">
        <v>899</v>
      </c>
      <c r="C89" s="91" t="s">
        <v>574</v>
      </c>
      <c r="D89" s="91" t="s">
        <v>900</v>
      </c>
      <c r="E89" s="91">
        <v>1310094</v>
      </c>
      <c r="F89" s="91" t="s">
        <v>765</v>
      </c>
      <c r="G89" s="98">
        <v>43804</v>
      </c>
      <c r="H89" s="98">
        <v>43823</v>
      </c>
      <c r="I89" s="91" t="s">
        <v>578</v>
      </c>
      <c r="J89" s="91">
        <v>63101010</v>
      </c>
      <c r="K89" s="91" t="s">
        <v>580</v>
      </c>
      <c r="L89" s="116">
        <v>-261316</v>
      </c>
      <c r="M89" s="91" t="s">
        <v>575</v>
      </c>
      <c r="N89" s="91"/>
      <c r="O89" s="91"/>
      <c r="P89" s="91">
        <v>39942620</v>
      </c>
      <c r="Q89" s="91" t="s">
        <v>587</v>
      </c>
      <c r="R89" s="100" t="s">
        <v>840</v>
      </c>
      <c r="S89" s="77" t="s">
        <v>725</v>
      </c>
      <c r="T89" s="91" t="s">
        <v>768</v>
      </c>
    </row>
    <row r="97" spans="2:24" ht="40.5" x14ac:dyDescent="0.3">
      <c r="B97" s="117" t="s">
        <v>541</v>
      </c>
      <c r="C97" s="118" t="s">
        <v>542</v>
      </c>
      <c r="D97" s="118" t="s">
        <v>543</v>
      </c>
      <c r="E97" s="117" t="s">
        <v>544</v>
      </c>
      <c r="F97" s="117" t="s">
        <v>545</v>
      </c>
      <c r="G97" s="117" t="s">
        <v>546</v>
      </c>
      <c r="H97" s="117" t="s">
        <v>547</v>
      </c>
      <c r="I97" s="119" t="s">
        <v>548</v>
      </c>
      <c r="J97" s="117" t="s">
        <v>549</v>
      </c>
      <c r="K97" s="118" t="s">
        <v>718</v>
      </c>
      <c r="L97" s="118" t="s">
        <v>550</v>
      </c>
      <c r="M97" s="118" t="s">
        <v>556</v>
      </c>
      <c r="N97" s="118" t="s">
        <v>719</v>
      </c>
      <c r="O97" s="118" t="s">
        <v>557</v>
      </c>
      <c r="P97" s="117" t="s">
        <v>558</v>
      </c>
      <c r="Q97" s="120" t="s">
        <v>565</v>
      </c>
      <c r="R97" s="120" t="s">
        <v>720</v>
      </c>
      <c r="S97" s="121" t="s">
        <v>568</v>
      </c>
      <c r="T97" s="74" t="s">
        <v>569</v>
      </c>
      <c r="U97" s="74" t="s">
        <v>570</v>
      </c>
      <c r="V97" s="74" t="s">
        <v>571</v>
      </c>
      <c r="W97" s="75" t="s">
        <v>572</v>
      </c>
    </row>
    <row r="98" spans="2:24" x14ac:dyDescent="0.3">
      <c r="B98" s="77" t="s">
        <v>901</v>
      </c>
      <c r="C98" s="77" t="s">
        <v>574</v>
      </c>
      <c r="D98" s="77" t="s">
        <v>575</v>
      </c>
      <c r="E98" s="77" t="s">
        <v>902</v>
      </c>
      <c r="F98" s="78">
        <v>43508</v>
      </c>
      <c r="G98" s="78">
        <v>43511</v>
      </c>
      <c r="H98" s="77">
        <v>4069755</v>
      </c>
      <c r="I98" s="77" t="s">
        <v>903</v>
      </c>
      <c r="J98" s="77" t="s">
        <v>578</v>
      </c>
      <c r="K98" s="77" t="s">
        <v>698</v>
      </c>
      <c r="L98" s="77" t="s">
        <v>730</v>
      </c>
      <c r="M98" s="80">
        <v>-8667</v>
      </c>
      <c r="N98" s="80">
        <v>-7222.5</v>
      </c>
      <c r="O98" s="77" t="s">
        <v>580</v>
      </c>
      <c r="P98" s="77" t="s">
        <v>598</v>
      </c>
      <c r="Q98" s="77" t="s">
        <v>904</v>
      </c>
      <c r="R98" s="77" t="s">
        <v>905</v>
      </c>
      <c r="S98" s="92" t="s">
        <v>906</v>
      </c>
      <c r="T98" s="77" t="s">
        <v>587</v>
      </c>
      <c r="U98" s="122" t="s">
        <v>602</v>
      </c>
      <c r="V98" s="122" t="s">
        <v>725</v>
      </c>
      <c r="W98" s="122" t="s">
        <v>907</v>
      </c>
      <c r="X98" s="122"/>
    </row>
    <row r="99" spans="2:24" x14ac:dyDescent="0.3">
      <c r="B99" s="77" t="s">
        <v>908</v>
      </c>
      <c r="C99" s="77" t="s">
        <v>574</v>
      </c>
      <c r="D99" s="77" t="s">
        <v>575</v>
      </c>
      <c r="E99" s="77" t="s">
        <v>909</v>
      </c>
      <c r="F99" s="78">
        <v>43580</v>
      </c>
      <c r="G99" s="78">
        <v>43615</v>
      </c>
      <c r="H99" s="77">
        <v>1299431</v>
      </c>
      <c r="I99" s="77" t="s">
        <v>910</v>
      </c>
      <c r="J99" s="77" t="s">
        <v>578</v>
      </c>
      <c r="K99" s="77" t="s">
        <v>698</v>
      </c>
      <c r="L99" s="77" t="s">
        <v>730</v>
      </c>
      <c r="M99" s="80">
        <v>-7449.6</v>
      </c>
      <c r="N99" s="80">
        <v>-6208.0000000000009</v>
      </c>
      <c r="O99" s="77" t="s">
        <v>580</v>
      </c>
      <c r="P99" s="77" t="s">
        <v>598</v>
      </c>
      <c r="Q99" s="77" t="s">
        <v>911</v>
      </c>
      <c r="R99" s="77" t="s">
        <v>905</v>
      </c>
      <c r="S99" s="92" t="s">
        <v>619</v>
      </c>
      <c r="T99" s="122" t="s">
        <v>587</v>
      </c>
      <c r="U99" s="122" t="s">
        <v>602</v>
      </c>
      <c r="V99" s="122" t="s">
        <v>725</v>
      </c>
      <c r="W99" s="122" t="s">
        <v>912</v>
      </c>
      <c r="X99" s="122"/>
    </row>
    <row r="100" spans="2:24" x14ac:dyDescent="0.3">
      <c r="B100" s="77" t="s">
        <v>913</v>
      </c>
      <c r="C100" s="77" t="s">
        <v>574</v>
      </c>
      <c r="D100" s="77" t="s">
        <v>575</v>
      </c>
      <c r="E100" s="77" t="s">
        <v>914</v>
      </c>
      <c r="F100" s="78">
        <v>43615</v>
      </c>
      <c r="G100" s="78">
        <v>43669</v>
      </c>
      <c r="H100" s="77">
        <v>1299431</v>
      </c>
      <c r="I100" s="77" t="s">
        <v>910</v>
      </c>
      <c r="J100" s="77" t="s">
        <v>578</v>
      </c>
      <c r="K100" s="77" t="s">
        <v>698</v>
      </c>
      <c r="L100" s="77" t="s">
        <v>730</v>
      </c>
      <c r="M100" s="80">
        <v>-23391.599999999999</v>
      </c>
      <c r="N100" s="80">
        <v>-19493</v>
      </c>
      <c r="O100" s="77" t="s">
        <v>580</v>
      </c>
      <c r="P100" s="77" t="s">
        <v>598</v>
      </c>
      <c r="Q100" s="77" t="s">
        <v>915</v>
      </c>
      <c r="R100" s="77" t="s">
        <v>905</v>
      </c>
      <c r="S100" s="92" t="s">
        <v>916</v>
      </c>
      <c r="T100" s="122" t="s">
        <v>587</v>
      </c>
      <c r="U100" s="122" t="s">
        <v>602</v>
      </c>
      <c r="V100" s="122" t="s">
        <v>725</v>
      </c>
      <c r="W100" s="122" t="s">
        <v>917</v>
      </c>
      <c r="X100" s="122"/>
    </row>
    <row r="101" spans="2:24" x14ac:dyDescent="0.3">
      <c r="B101" s="91" t="s">
        <v>918</v>
      </c>
      <c r="C101" s="91" t="s">
        <v>574</v>
      </c>
      <c r="D101" s="91" t="s">
        <v>575</v>
      </c>
      <c r="E101" s="91" t="s">
        <v>919</v>
      </c>
      <c r="F101" s="98">
        <v>43615</v>
      </c>
      <c r="G101" s="98">
        <v>43661</v>
      </c>
      <c r="H101" s="91">
        <v>1299431</v>
      </c>
      <c r="I101" s="91" t="s">
        <v>910</v>
      </c>
      <c r="J101" s="91" t="s">
        <v>578</v>
      </c>
      <c r="K101" s="91" t="s">
        <v>698</v>
      </c>
      <c r="L101" s="91" t="s">
        <v>730</v>
      </c>
      <c r="M101" s="116">
        <v>-17130.96</v>
      </c>
      <c r="N101" s="80">
        <v>-14275.8</v>
      </c>
      <c r="O101" s="91" t="s">
        <v>580</v>
      </c>
      <c r="P101" s="91" t="s">
        <v>598</v>
      </c>
      <c r="Q101" s="91" t="s">
        <v>920</v>
      </c>
      <c r="R101" s="91" t="s">
        <v>905</v>
      </c>
      <c r="S101" s="92" t="s">
        <v>921</v>
      </c>
      <c r="T101" s="90" t="s">
        <v>587</v>
      </c>
      <c r="U101" s="123" t="s">
        <v>638</v>
      </c>
      <c r="V101" s="122" t="s">
        <v>725</v>
      </c>
      <c r="W101" s="123" t="s">
        <v>922</v>
      </c>
      <c r="X101" s="123"/>
    </row>
  </sheetData>
  <autoFilter ref="B5:AG32" xr:uid="{00000000-0009-0000-0000-000014000000}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T786"/>
  <sheetViews>
    <sheetView workbookViewId="0">
      <pane ySplit="1" topLeftCell="A762" activePane="bottomLeft" state="frozen"/>
      <selection pane="bottomLeft"/>
    </sheetView>
  </sheetViews>
  <sheetFormatPr defaultRowHeight="14.5" x14ac:dyDescent="0.35"/>
  <cols>
    <col min="2" max="2" width="15.08984375" customWidth="1"/>
    <col min="7" max="7" width="13" customWidth="1"/>
    <col min="9" max="9" width="12.453125" customWidth="1"/>
    <col min="10" max="10" width="33.6328125" customWidth="1"/>
    <col min="11" max="12" width="43.6328125" customWidth="1"/>
    <col min="18" max="18" width="13.54296875" customWidth="1"/>
  </cols>
  <sheetData>
    <row r="1" spans="1:20" ht="29" x14ac:dyDescent="0.35">
      <c r="A1" s="179" t="s">
        <v>1014</v>
      </c>
      <c r="B1" s="179" t="s">
        <v>1015</v>
      </c>
      <c r="C1" s="179" t="s">
        <v>1016</v>
      </c>
      <c r="D1" s="180" t="s">
        <v>1017</v>
      </c>
      <c r="E1" s="181" t="s">
        <v>1018</v>
      </c>
      <c r="F1" s="179" t="s">
        <v>1019</v>
      </c>
      <c r="G1" s="179" t="s">
        <v>546</v>
      </c>
      <c r="H1" s="179" t="s">
        <v>1020</v>
      </c>
      <c r="I1" s="180" t="s">
        <v>1021</v>
      </c>
      <c r="J1" s="180" t="s">
        <v>1022</v>
      </c>
      <c r="K1" s="180" t="s">
        <v>1023</v>
      </c>
      <c r="L1" s="180" t="s">
        <v>2711</v>
      </c>
      <c r="M1" s="179" t="s">
        <v>1024</v>
      </c>
      <c r="N1" s="179" t="s">
        <v>1025</v>
      </c>
      <c r="O1" s="179" t="s">
        <v>548</v>
      </c>
      <c r="P1" s="179" t="s">
        <v>1026</v>
      </c>
      <c r="Q1" s="179" t="s">
        <v>1027</v>
      </c>
      <c r="R1" s="179" t="s">
        <v>545</v>
      </c>
      <c r="S1" s="179" t="s">
        <v>541</v>
      </c>
      <c r="T1" s="179" t="s">
        <v>561</v>
      </c>
    </row>
    <row r="2" spans="1:20" x14ac:dyDescent="0.35">
      <c r="A2" s="182" t="s">
        <v>1028</v>
      </c>
      <c r="B2" s="182" t="s">
        <v>1029</v>
      </c>
      <c r="C2" s="182" t="s">
        <v>1030</v>
      </c>
      <c r="D2" s="182" t="s">
        <v>1031</v>
      </c>
      <c r="E2" s="182" t="s">
        <v>574</v>
      </c>
      <c r="F2" s="182" t="s">
        <v>641</v>
      </c>
      <c r="G2" s="183">
        <v>43843</v>
      </c>
      <c r="H2" s="182" t="s">
        <v>1032</v>
      </c>
      <c r="I2" s="184">
        <v>6336.4</v>
      </c>
      <c r="J2" s="182" t="s">
        <v>1033</v>
      </c>
      <c r="K2" s="182" t="s">
        <v>1034</v>
      </c>
      <c r="L2" s="182"/>
      <c r="M2" s="182" t="s">
        <v>1035</v>
      </c>
      <c r="N2" s="182" t="s">
        <v>575</v>
      </c>
      <c r="O2" s="182" t="s">
        <v>1036</v>
      </c>
      <c r="P2" s="182" t="s">
        <v>575</v>
      </c>
      <c r="Q2" s="182" t="s">
        <v>1034</v>
      </c>
      <c r="R2" s="183">
        <v>43839</v>
      </c>
      <c r="S2" s="182" t="s">
        <v>1037</v>
      </c>
      <c r="T2" s="182" t="s">
        <v>575</v>
      </c>
    </row>
    <row r="3" spans="1:20" x14ac:dyDescent="0.35">
      <c r="A3" s="182" t="s">
        <v>1028</v>
      </c>
      <c r="B3" s="182" t="s">
        <v>1029</v>
      </c>
      <c r="C3" s="182" t="s">
        <v>1030</v>
      </c>
      <c r="D3" s="182" t="s">
        <v>1031</v>
      </c>
      <c r="E3" s="182" t="s">
        <v>574</v>
      </c>
      <c r="F3" s="182" t="s">
        <v>641</v>
      </c>
      <c r="G3" s="183">
        <v>43843</v>
      </c>
      <c r="H3" s="182" t="s">
        <v>1032</v>
      </c>
      <c r="I3" s="184">
        <v>3480.05</v>
      </c>
      <c r="J3" s="182" t="s">
        <v>1033</v>
      </c>
      <c r="K3" s="182" t="s">
        <v>1034</v>
      </c>
      <c r="L3" s="182"/>
      <c r="M3" s="182" t="s">
        <v>1038</v>
      </c>
      <c r="N3" s="182" t="s">
        <v>575</v>
      </c>
      <c r="O3" s="182" t="s">
        <v>1036</v>
      </c>
      <c r="P3" s="182" t="s">
        <v>575</v>
      </c>
      <c r="Q3" s="182" t="s">
        <v>1034</v>
      </c>
      <c r="R3" s="183">
        <v>43839</v>
      </c>
      <c r="S3" s="182" t="s">
        <v>1039</v>
      </c>
      <c r="T3" s="182" t="s">
        <v>575</v>
      </c>
    </row>
    <row r="4" spans="1:20" x14ac:dyDescent="0.35">
      <c r="A4" s="182" t="s">
        <v>1028</v>
      </c>
      <c r="B4" s="182" t="s">
        <v>1029</v>
      </c>
      <c r="C4" s="182" t="s">
        <v>1030</v>
      </c>
      <c r="D4" s="182" t="s">
        <v>1031</v>
      </c>
      <c r="E4" s="182" t="s">
        <v>574</v>
      </c>
      <c r="F4" s="182" t="s">
        <v>641</v>
      </c>
      <c r="G4" s="183">
        <v>43843</v>
      </c>
      <c r="H4" s="182" t="s">
        <v>1032</v>
      </c>
      <c r="I4" s="184">
        <v>9927.3700000000008</v>
      </c>
      <c r="J4" s="182" t="s">
        <v>1033</v>
      </c>
      <c r="K4" s="182" t="s">
        <v>1034</v>
      </c>
      <c r="L4" s="182"/>
      <c r="M4" s="182" t="s">
        <v>1040</v>
      </c>
      <c r="N4" s="182" t="s">
        <v>575</v>
      </c>
      <c r="O4" s="182" t="s">
        <v>1036</v>
      </c>
      <c r="P4" s="182" t="s">
        <v>575</v>
      </c>
      <c r="Q4" s="182" t="s">
        <v>1034</v>
      </c>
      <c r="R4" s="183">
        <v>43839</v>
      </c>
      <c r="S4" s="182" t="s">
        <v>1041</v>
      </c>
      <c r="T4" s="182" t="s">
        <v>575</v>
      </c>
    </row>
    <row r="5" spans="1:20" x14ac:dyDescent="0.35">
      <c r="A5" s="182" t="s">
        <v>1028</v>
      </c>
      <c r="B5" s="182" t="s">
        <v>1029</v>
      </c>
      <c r="C5" s="182" t="s">
        <v>1030</v>
      </c>
      <c r="D5" s="182" t="s">
        <v>1031</v>
      </c>
      <c r="E5" s="182" t="s">
        <v>574</v>
      </c>
      <c r="F5" s="182" t="s">
        <v>641</v>
      </c>
      <c r="G5" s="183">
        <v>43843</v>
      </c>
      <c r="H5" s="182" t="s">
        <v>1032</v>
      </c>
      <c r="I5" s="184">
        <v>942.15</v>
      </c>
      <c r="J5" s="182" t="s">
        <v>1033</v>
      </c>
      <c r="K5" s="182" t="s">
        <v>1034</v>
      </c>
      <c r="L5" s="182"/>
      <c r="M5" s="182" t="s">
        <v>1042</v>
      </c>
      <c r="N5" s="182" t="s">
        <v>575</v>
      </c>
      <c r="O5" s="182" t="s">
        <v>1036</v>
      </c>
      <c r="P5" s="182" t="s">
        <v>575</v>
      </c>
      <c r="Q5" s="182" t="s">
        <v>1034</v>
      </c>
      <c r="R5" s="183">
        <v>43839</v>
      </c>
      <c r="S5" s="182" t="s">
        <v>1043</v>
      </c>
      <c r="T5" s="182" t="s">
        <v>575</v>
      </c>
    </row>
    <row r="6" spans="1:20" x14ac:dyDescent="0.35">
      <c r="A6" s="182" t="s">
        <v>1028</v>
      </c>
      <c r="B6" s="182" t="s">
        <v>1029</v>
      </c>
      <c r="C6" s="182" t="s">
        <v>1030</v>
      </c>
      <c r="D6" s="182" t="s">
        <v>1031</v>
      </c>
      <c r="E6" s="182" t="s">
        <v>574</v>
      </c>
      <c r="F6" s="182" t="s">
        <v>641</v>
      </c>
      <c r="G6" s="183">
        <v>43843</v>
      </c>
      <c r="H6" s="182" t="s">
        <v>1032</v>
      </c>
      <c r="I6" s="184">
        <v>20324.560000000001</v>
      </c>
      <c r="J6" s="182" t="s">
        <v>1033</v>
      </c>
      <c r="K6" s="182" t="s">
        <v>1034</v>
      </c>
      <c r="L6" s="182"/>
      <c r="M6" s="182" t="s">
        <v>1044</v>
      </c>
      <c r="N6" s="182" t="s">
        <v>575</v>
      </c>
      <c r="O6" s="182" t="s">
        <v>1036</v>
      </c>
      <c r="P6" s="182" t="s">
        <v>575</v>
      </c>
      <c r="Q6" s="182" t="s">
        <v>1034</v>
      </c>
      <c r="R6" s="183">
        <v>43839</v>
      </c>
      <c r="S6" s="182" t="s">
        <v>1045</v>
      </c>
      <c r="T6" s="182" t="s">
        <v>575</v>
      </c>
    </row>
    <row r="7" spans="1:20" x14ac:dyDescent="0.35">
      <c r="A7" s="182" t="s">
        <v>1028</v>
      </c>
      <c r="B7" s="182" t="s">
        <v>1029</v>
      </c>
      <c r="C7" s="182" t="s">
        <v>1030</v>
      </c>
      <c r="D7" s="182" t="s">
        <v>1031</v>
      </c>
      <c r="E7" s="182" t="s">
        <v>574</v>
      </c>
      <c r="F7" s="182" t="s">
        <v>641</v>
      </c>
      <c r="G7" s="183">
        <v>43843</v>
      </c>
      <c r="H7" s="182" t="s">
        <v>1032</v>
      </c>
      <c r="I7" s="184">
        <v>806.33</v>
      </c>
      <c r="J7" s="182" t="s">
        <v>1033</v>
      </c>
      <c r="K7" s="182" t="s">
        <v>1034</v>
      </c>
      <c r="L7" s="182"/>
      <c r="M7" s="182" t="s">
        <v>1046</v>
      </c>
      <c r="N7" s="182" t="s">
        <v>575</v>
      </c>
      <c r="O7" s="182" t="s">
        <v>1036</v>
      </c>
      <c r="P7" s="182" t="s">
        <v>575</v>
      </c>
      <c r="Q7" s="182" t="s">
        <v>1034</v>
      </c>
      <c r="R7" s="183">
        <v>43839</v>
      </c>
      <c r="S7" s="182" t="s">
        <v>1047</v>
      </c>
      <c r="T7" s="182" t="s">
        <v>575</v>
      </c>
    </row>
    <row r="8" spans="1:20" x14ac:dyDescent="0.35">
      <c r="A8" s="182" t="s">
        <v>1028</v>
      </c>
      <c r="B8" s="182" t="s">
        <v>1029</v>
      </c>
      <c r="C8" s="182" t="s">
        <v>1030</v>
      </c>
      <c r="D8" s="182" t="s">
        <v>1031</v>
      </c>
      <c r="E8" s="182" t="s">
        <v>574</v>
      </c>
      <c r="F8" s="182" t="s">
        <v>641</v>
      </c>
      <c r="G8" s="183">
        <v>43843</v>
      </c>
      <c r="H8" s="182" t="s">
        <v>1032</v>
      </c>
      <c r="I8" s="184">
        <v>23690.68</v>
      </c>
      <c r="J8" s="182" t="s">
        <v>1033</v>
      </c>
      <c r="K8" s="182" t="s">
        <v>1034</v>
      </c>
      <c r="L8" s="182"/>
      <c r="M8" s="182" t="s">
        <v>1048</v>
      </c>
      <c r="N8" s="182" t="s">
        <v>575</v>
      </c>
      <c r="O8" s="182" t="s">
        <v>1036</v>
      </c>
      <c r="P8" s="182" t="s">
        <v>575</v>
      </c>
      <c r="Q8" s="182" t="s">
        <v>1034</v>
      </c>
      <c r="R8" s="183">
        <v>43839</v>
      </c>
      <c r="S8" s="182" t="s">
        <v>1049</v>
      </c>
      <c r="T8" s="182" t="s">
        <v>575</v>
      </c>
    </row>
    <row r="9" spans="1:20" x14ac:dyDescent="0.35">
      <c r="A9" s="182" t="s">
        <v>1028</v>
      </c>
      <c r="B9" s="182" t="s">
        <v>1029</v>
      </c>
      <c r="C9" s="182" t="s">
        <v>1030</v>
      </c>
      <c r="D9" s="182" t="s">
        <v>1031</v>
      </c>
      <c r="E9" s="182" t="s">
        <v>574</v>
      </c>
      <c r="F9" s="182" t="s">
        <v>641</v>
      </c>
      <c r="G9" s="183">
        <v>43843</v>
      </c>
      <c r="H9" s="182" t="s">
        <v>1032</v>
      </c>
      <c r="I9" s="184">
        <v>21350.84</v>
      </c>
      <c r="J9" s="182" t="s">
        <v>1033</v>
      </c>
      <c r="K9" s="182" t="s">
        <v>1034</v>
      </c>
      <c r="L9" s="182"/>
      <c r="M9" s="182" t="s">
        <v>1050</v>
      </c>
      <c r="N9" s="182" t="s">
        <v>575</v>
      </c>
      <c r="O9" s="182" t="s">
        <v>1036</v>
      </c>
      <c r="P9" s="182" t="s">
        <v>575</v>
      </c>
      <c r="Q9" s="182" t="s">
        <v>1034</v>
      </c>
      <c r="R9" s="183">
        <v>43839</v>
      </c>
      <c r="S9" s="182" t="s">
        <v>1051</v>
      </c>
      <c r="T9" s="182" t="s">
        <v>575</v>
      </c>
    </row>
    <row r="10" spans="1:20" x14ac:dyDescent="0.35">
      <c r="A10" s="182" t="s">
        <v>1028</v>
      </c>
      <c r="B10" s="182" t="s">
        <v>1029</v>
      </c>
      <c r="C10" s="182" t="s">
        <v>1030</v>
      </c>
      <c r="D10" s="182" t="s">
        <v>1031</v>
      </c>
      <c r="E10" s="182" t="s">
        <v>574</v>
      </c>
      <c r="F10" s="182" t="s">
        <v>641</v>
      </c>
      <c r="G10" s="183">
        <v>43843</v>
      </c>
      <c r="H10" s="182" t="s">
        <v>1032</v>
      </c>
      <c r="I10" s="184">
        <v>2979.57</v>
      </c>
      <c r="J10" s="182" t="s">
        <v>1033</v>
      </c>
      <c r="K10" s="182" t="s">
        <v>1034</v>
      </c>
      <c r="L10" s="182"/>
      <c r="M10" s="182" t="s">
        <v>1052</v>
      </c>
      <c r="N10" s="182" t="s">
        <v>575</v>
      </c>
      <c r="O10" s="182" t="s">
        <v>1036</v>
      </c>
      <c r="P10" s="182" t="s">
        <v>575</v>
      </c>
      <c r="Q10" s="182" t="s">
        <v>1034</v>
      </c>
      <c r="R10" s="183">
        <v>43839</v>
      </c>
      <c r="S10" s="182" t="s">
        <v>1053</v>
      </c>
      <c r="T10" s="182" t="s">
        <v>575</v>
      </c>
    </row>
    <row r="11" spans="1:20" x14ac:dyDescent="0.35">
      <c r="A11" s="182" t="s">
        <v>1028</v>
      </c>
      <c r="B11" s="182" t="s">
        <v>1029</v>
      </c>
      <c r="C11" s="182" t="s">
        <v>1030</v>
      </c>
      <c r="D11" s="182" t="s">
        <v>1031</v>
      </c>
      <c r="E11" s="182" t="s">
        <v>574</v>
      </c>
      <c r="F11" s="182" t="s">
        <v>641</v>
      </c>
      <c r="G11" s="183">
        <v>43843</v>
      </c>
      <c r="H11" s="182" t="s">
        <v>1032</v>
      </c>
      <c r="I11" s="184">
        <v>39163.31</v>
      </c>
      <c r="J11" s="182" t="s">
        <v>1033</v>
      </c>
      <c r="K11" s="182" t="s">
        <v>1034</v>
      </c>
      <c r="L11" s="182"/>
      <c r="M11" s="182" t="s">
        <v>1054</v>
      </c>
      <c r="N11" s="182" t="s">
        <v>575</v>
      </c>
      <c r="O11" s="182" t="s">
        <v>1036</v>
      </c>
      <c r="P11" s="182" t="s">
        <v>575</v>
      </c>
      <c r="Q11" s="182" t="s">
        <v>1034</v>
      </c>
      <c r="R11" s="183">
        <v>43839</v>
      </c>
      <c r="S11" s="182" t="s">
        <v>1055</v>
      </c>
      <c r="T11" s="182" t="s">
        <v>575</v>
      </c>
    </row>
    <row r="12" spans="1:20" x14ac:dyDescent="0.35">
      <c r="A12" s="182" t="s">
        <v>1028</v>
      </c>
      <c r="B12" s="182" t="s">
        <v>1029</v>
      </c>
      <c r="C12" s="182" t="s">
        <v>1056</v>
      </c>
      <c r="D12" s="182" t="s">
        <v>1057</v>
      </c>
      <c r="E12" s="182" t="s">
        <v>574</v>
      </c>
      <c r="F12" s="182" t="s">
        <v>641</v>
      </c>
      <c r="G12" s="183">
        <v>43844</v>
      </c>
      <c r="H12" s="182" t="s">
        <v>1032</v>
      </c>
      <c r="I12" s="184">
        <v>6879.89</v>
      </c>
      <c r="J12" s="182" t="s">
        <v>1058</v>
      </c>
      <c r="K12" s="182" t="s">
        <v>1059</v>
      </c>
      <c r="L12" s="182"/>
      <c r="M12" s="182" t="s">
        <v>1060</v>
      </c>
      <c r="N12" s="182" t="s">
        <v>575</v>
      </c>
      <c r="O12" s="182" t="s">
        <v>1061</v>
      </c>
      <c r="P12" s="182" t="s">
        <v>575</v>
      </c>
      <c r="Q12" s="182" t="s">
        <v>1059</v>
      </c>
      <c r="R12" s="183">
        <v>43843</v>
      </c>
      <c r="S12" s="182" t="s">
        <v>1062</v>
      </c>
      <c r="T12" s="182" t="s">
        <v>575</v>
      </c>
    </row>
    <row r="13" spans="1:20" x14ac:dyDescent="0.35">
      <c r="A13" s="182" t="s">
        <v>1028</v>
      </c>
      <c r="B13" s="182" t="s">
        <v>1029</v>
      </c>
      <c r="C13" s="182" t="s">
        <v>1063</v>
      </c>
      <c r="D13" s="182" t="s">
        <v>1064</v>
      </c>
      <c r="E13" s="182" t="s">
        <v>574</v>
      </c>
      <c r="F13" s="182" t="s">
        <v>641</v>
      </c>
      <c r="G13" s="183">
        <v>43851</v>
      </c>
      <c r="H13" s="182" t="s">
        <v>1032</v>
      </c>
      <c r="I13" s="184">
        <v>29041</v>
      </c>
      <c r="J13" s="182" t="s">
        <v>575</v>
      </c>
      <c r="K13" s="182" t="s">
        <v>1065</v>
      </c>
      <c r="L13" s="182"/>
      <c r="M13" s="182" t="s">
        <v>1066</v>
      </c>
      <c r="N13" s="182" t="s">
        <v>575</v>
      </c>
      <c r="O13" s="182" t="s">
        <v>1067</v>
      </c>
      <c r="P13" s="182" t="s">
        <v>575</v>
      </c>
      <c r="Q13" s="182" t="s">
        <v>1065</v>
      </c>
      <c r="R13" s="183">
        <v>43851</v>
      </c>
      <c r="S13" s="182" t="s">
        <v>1068</v>
      </c>
      <c r="T13" s="182" t="s">
        <v>575</v>
      </c>
    </row>
    <row r="14" spans="1:20" x14ac:dyDescent="0.35">
      <c r="A14" s="182" t="s">
        <v>1028</v>
      </c>
      <c r="B14" s="182" t="s">
        <v>1029</v>
      </c>
      <c r="C14" s="182" t="s">
        <v>1056</v>
      </c>
      <c r="D14" s="182" t="s">
        <v>1057</v>
      </c>
      <c r="E14" s="182" t="s">
        <v>574</v>
      </c>
      <c r="F14" s="182" t="s">
        <v>641</v>
      </c>
      <c r="G14" s="183">
        <v>43852</v>
      </c>
      <c r="H14" s="182" t="s">
        <v>1032</v>
      </c>
      <c r="I14" s="184">
        <v>15934</v>
      </c>
      <c r="J14" s="182" t="s">
        <v>1058</v>
      </c>
      <c r="K14" s="182" t="s">
        <v>1059</v>
      </c>
      <c r="L14" s="182"/>
      <c r="M14" s="182" t="s">
        <v>1069</v>
      </c>
      <c r="N14" s="182" t="s">
        <v>575</v>
      </c>
      <c r="O14" s="182" t="s">
        <v>1061</v>
      </c>
      <c r="P14" s="182" t="s">
        <v>575</v>
      </c>
      <c r="Q14" s="182" t="s">
        <v>1059</v>
      </c>
      <c r="R14" s="183">
        <v>43847</v>
      </c>
      <c r="S14" s="182" t="s">
        <v>1070</v>
      </c>
      <c r="T14" s="182" t="s">
        <v>575</v>
      </c>
    </row>
    <row r="15" spans="1:20" hidden="1" x14ac:dyDescent="0.35">
      <c r="A15" s="182" t="s">
        <v>1028</v>
      </c>
      <c r="B15" s="182" t="s">
        <v>1029</v>
      </c>
      <c r="C15" s="182" t="s">
        <v>579</v>
      </c>
      <c r="D15" s="182" t="s">
        <v>1071</v>
      </c>
      <c r="E15" s="182" t="s">
        <v>574</v>
      </c>
      <c r="F15" s="182" t="s">
        <v>641</v>
      </c>
      <c r="G15" s="183">
        <v>43856</v>
      </c>
      <c r="H15" s="182" t="s">
        <v>1032</v>
      </c>
      <c r="I15" s="184">
        <v>42886.84</v>
      </c>
      <c r="J15" s="182" t="s">
        <v>1072</v>
      </c>
      <c r="K15" s="182" t="s">
        <v>1073</v>
      </c>
      <c r="L15" s="182" t="s">
        <v>2713</v>
      </c>
      <c r="M15" s="182" t="s">
        <v>1074</v>
      </c>
      <c r="N15" s="182" t="s">
        <v>575</v>
      </c>
      <c r="O15" s="182" t="s">
        <v>1075</v>
      </c>
      <c r="P15" s="182" t="s">
        <v>575</v>
      </c>
      <c r="Q15" s="182" t="s">
        <v>1073</v>
      </c>
      <c r="R15" s="183">
        <v>43843</v>
      </c>
      <c r="S15" s="182" t="s">
        <v>1076</v>
      </c>
      <c r="T15" s="182" t="s">
        <v>575</v>
      </c>
    </row>
    <row r="16" spans="1:20" hidden="1" x14ac:dyDescent="0.35">
      <c r="A16" s="182" t="s">
        <v>1028</v>
      </c>
      <c r="B16" s="182" t="s">
        <v>1029</v>
      </c>
      <c r="C16" s="182" t="s">
        <v>579</v>
      </c>
      <c r="D16" s="182" t="s">
        <v>1071</v>
      </c>
      <c r="E16" s="182" t="s">
        <v>574</v>
      </c>
      <c r="F16" s="182" t="s">
        <v>641</v>
      </c>
      <c r="G16" s="183">
        <v>43856</v>
      </c>
      <c r="H16" s="182" t="s">
        <v>1032</v>
      </c>
      <c r="I16" s="184">
        <v>66689.95</v>
      </c>
      <c r="J16" s="182" t="s">
        <v>1072</v>
      </c>
      <c r="K16" s="182" t="s">
        <v>1077</v>
      </c>
      <c r="L16" s="182" t="s">
        <v>2713</v>
      </c>
      <c r="M16" s="182" t="s">
        <v>1078</v>
      </c>
      <c r="N16" s="182" t="s">
        <v>575</v>
      </c>
      <c r="O16" s="182" t="s">
        <v>1079</v>
      </c>
      <c r="P16" s="182" t="s">
        <v>575</v>
      </c>
      <c r="Q16" s="182" t="s">
        <v>1077</v>
      </c>
      <c r="R16" s="183">
        <v>43843</v>
      </c>
      <c r="S16" s="182" t="s">
        <v>1080</v>
      </c>
      <c r="T16" s="182" t="s">
        <v>575</v>
      </c>
    </row>
    <row r="17" spans="1:20" x14ac:dyDescent="0.35">
      <c r="A17" s="182" t="s">
        <v>1028</v>
      </c>
      <c r="B17" s="182" t="s">
        <v>1029</v>
      </c>
      <c r="C17" s="182" t="s">
        <v>1081</v>
      </c>
      <c r="D17" s="182" t="s">
        <v>1082</v>
      </c>
      <c r="E17" s="182" t="s">
        <v>574</v>
      </c>
      <c r="F17" s="182" t="s">
        <v>641</v>
      </c>
      <c r="G17" s="183">
        <v>43856</v>
      </c>
      <c r="H17" s="182" t="s">
        <v>1032</v>
      </c>
      <c r="I17" s="184">
        <v>59.6</v>
      </c>
      <c r="J17" s="182" t="s">
        <v>1083</v>
      </c>
      <c r="K17" s="182" t="s">
        <v>1084</v>
      </c>
      <c r="L17" s="182"/>
      <c r="M17" s="182" t="s">
        <v>1085</v>
      </c>
      <c r="N17" s="182" t="s">
        <v>575</v>
      </c>
      <c r="O17" s="182" t="s">
        <v>1086</v>
      </c>
      <c r="P17" s="182" t="s">
        <v>575</v>
      </c>
      <c r="Q17" s="182" t="s">
        <v>1084</v>
      </c>
      <c r="R17" s="183">
        <v>43852</v>
      </c>
      <c r="S17" s="182" t="s">
        <v>1087</v>
      </c>
      <c r="T17" s="182" t="s">
        <v>575</v>
      </c>
    </row>
    <row r="18" spans="1:20" x14ac:dyDescent="0.35">
      <c r="A18" s="182" t="s">
        <v>1028</v>
      </c>
      <c r="B18" s="182" t="s">
        <v>1029</v>
      </c>
      <c r="C18" s="182" t="s">
        <v>1081</v>
      </c>
      <c r="D18" s="182" t="s">
        <v>1082</v>
      </c>
      <c r="E18" s="182" t="s">
        <v>574</v>
      </c>
      <c r="F18" s="182" t="s">
        <v>641</v>
      </c>
      <c r="G18" s="183">
        <v>43856</v>
      </c>
      <c r="H18" s="182" t="s">
        <v>1032</v>
      </c>
      <c r="I18" s="184">
        <v>27.22</v>
      </c>
      <c r="J18" s="182" t="s">
        <v>1088</v>
      </c>
      <c r="K18" s="182" t="s">
        <v>1084</v>
      </c>
      <c r="L18" s="182"/>
      <c r="M18" s="182" t="s">
        <v>1089</v>
      </c>
      <c r="N18" s="182" t="s">
        <v>575</v>
      </c>
      <c r="O18" s="182" t="s">
        <v>1086</v>
      </c>
      <c r="P18" s="182" t="s">
        <v>575</v>
      </c>
      <c r="Q18" s="182" t="s">
        <v>1084</v>
      </c>
      <c r="R18" s="183">
        <v>43852</v>
      </c>
      <c r="S18" s="182" t="s">
        <v>1090</v>
      </c>
      <c r="T18" s="182" t="s">
        <v>575</v>
      </c>
    </row>
    <row r="19" spans="1:20" x14ac:dyDescent="0.35">
      <c r="A19" s="182" t="s">
        <v>1028</v>
      </c>
      <c r="B19" s="182" t="s">
        <v>1029</v>
      </c>
      <c r="C19" s="182" t="s">
        <v>1063</v>
      </c>
      <c r="D19" s="182" t="s">
        <v>1064</v>
      </c>
      <c r="E19" s="182" t="s">
        <v>574</v>
      </c>
      <c r="F19" s="182" t="s">
        <v>641</v>
      </c>
      <c r="G19" s="183">
        <v>43857</v>
      </c>
      <c r="H19" s="182" t="s">
        <v>1032</v>
      </c>
      <c r="I19" s="184">
        <v>4178.42</v>
      </c>
      <c r="J19" s="182" t="s">
        <v>1091</v>
      </c>
      <c r="K19" s="182" t="s">
        <v>1092</v>
      </c>
      <c r="L19" s="182"/>
      <c r="M19" s="182" t="s">
        <v>1093</v>
      </c>
      <c r="N19" s="182" t="s">
        <v>575</v>
      </c>
      <c r="O19" s="182" t="s">
        <v>1094</v>
      </c>
      <c r="P19" s="182" t="s">
        <v>575</v>
      </c>
      <c r="Q19" s="182" t="s">
        <v>1092</v>
      </c>
      <c r="R19" s="183">
        <v>43853</v>
      </c>
      <c r="S19" s="182" t="s">
        <v>1095</v>
      </c>
      <c r="T19" s="182" t="s">
        <v>575</v>
      </c>
    </row>
    <row r="20" spans="1:20" x14ac:dyDescent="0.35">
      <c r="A20" s="182" t="s">
        <v>1028</v>
      </c>
      <c r="B20" s="182" t="s">
        <v>1029</v>
      </c>
      <c r="C20" s="182" t="s">
        <v>1063</v>
      </c>
      <c r="D20" s="182" t="s">
        <v>1064</v>
      </c>
      <c r="E20" s="182" t="s">
        <v>574</v>
      </c>
      <c r="F20" s="182" t="s">
        <v>641</v>
      </c>
      <c r="G20" s="183">
        <v>43857</v>
      </c>
      <c r="H20" s="182" t="s">
        <v>1032</v>
      </c>
      <c r="I20" s="184">
        <v>2176.7199999999998</v>
      </c>
      <c r="J20" s="182" t="s">
        <v>1091</v>
      </c>
      <c r="K20" s="182" t="s">
        <v>1092</v>
      </c>
      <c r="L20" s="182"/>
      <c r="M20" s="182" t="s">
        <v>1096</v>
      </c>
      <c r="N20" s="182" t="s">
        <v>575</v>
      </c>
      <c r="O20" s="182" t="s">
        <v>1094</v>
      </c>
      <c r="P20" s="182" t="s">
        <v>575</v>
      </c>
      <c r="Q20" s="182" t="s">
        <v>1092</v>
      </c>
      <c r="R20" s="183">
        <v>43853</v>
      </c>
      <c r="S20" s="182" t="s">
        <v>1097</v>
      </c>
      <c r="T20" s="182" t="s">
        <v>575</v>
      </c>
    </row>
    <row r="21" spans="1:20" x14ac:dyDescent="0.35">
      <c r="A21" s="182" t="s">
        <v>1028</v>
      </c>
      <c r="B21" s="182" t="s">
        <v>1029</v>
      </c>
      <c r="C21" s="182" t="s">
        <v>1063</v>
      </c>
      <c r="D21" s="182" t="s">
        <v>1064</v>
      </c>
      <c r="E21" s="182" t="s">
        <v>574</v>
      </c>
      <c r="F21" s="182" t="s">
        <v>641</v>
      </c>
      <c r="G21" s="183">
        <v>43857</v>
      </c>
      <c r="H21" s="182" t="s">
        <v>1032</v>
      </c>
      <c r="I21" s="184">
        <v>10400.780000000001</v>
      </c>
      <c r="J21" s="182" t="s">
        <v>1091</v>
      </c>
      <c r="K21" s="182" t="s">
        <v>1092</v>
      </c>
      <c r="L21" s="182"/>
      <c r="M21" s="182" t="s">
        <v>1098</v>
      </c>
      <c r="N21" s="182" t="s">
        <v>575</v>
      </c>
      <c r="O21" s="182" t="s">
        <v>1094</v>
      </c>
      <c r="P21" s="182" t="s">
        <v>575</v>
      </c>
      <c r="Q21" s="182" t="s">
        <v>1092</v>
      </c>
      <c r="R21" s="183">
        <v>43853</v>
      </c>
      <c r="S21" s="182" t="s">
        <v>1099</v>
      </c>
      <c r="T21" s="182" t="s">
        <v>575</v>
      </c>
    </row>
    <row r="22" spans="1:20" x14ac:dyDescent="0.35">
      <c r="A22" s="182" t="s">
        <v>1028</v>
      </c>
      <c r="B22" s="182" t="s">
        <v>1029</v>
      </c>
      <c r="C22" s="182" t="s">
        <v>1063</v>
      </c>
      <c r="D22" s="182" t="s">
        <v>1064</v>
      </c>
      <c r="E22" s="182" t="s">
        <v>574</v>
      </c>
      <c r="F22" s="182" t="s">
        <v>641</v>
      </c>
      <c r="G22" s="183">
        <v>43857</v>
      </c>
      <c r="H22" s="182" t="s">
        <v>1032</v>
      </c>
      <c r="I22" s="184">
        <v>1176.49</v>
      </c>
      <c r="J22" s="182" t="s">
        <v>1091</v>
      </c>
      <c r="K22" s="182" t="s">
        <v>1092</v>
      </c>
      <c r="L22" s="182"/>
      <c r="M22" s="182" t="s">
        <v>1100</v>
      </c>
      <c r="N22" s="182" t="s">
        <v>575</v>
      </c>
      <c r="O22" s="182" t="s">
        <v>1094</v>
      </c>
      <c r="P22" s="182" t="s">
        <v>575</v>
      </c>
      <c r="Q22" s="182" t="s">
        <v>1092</v>
      </c>
      <c r="R22" s="183">
        <v>43853</v>
      </c>
      <c r="S22" s="182" t="s">
        <v>1101</v>
      </c>
      <c r="T22" s="182" t="s">
        <v>575</v>
      </c>
    </row>
    <row r="23" spans="1:20" x14ac:dyDescent="0.35">
      <c r="A23" s="182" t="s">
        <v>1028</v>
      </c>
      <c r="B23" s="182" t="s">
        <v>1029</v>
      </c>
      <c r="C23" s="182" t="s">
        <v>1063</v>
      </c>
      <c r="D23" s="182" t="s">
        <v>1064</v>
      </c>
      <c r="E23" s="182" t="s">
        <v>574</v>
      </c>
      <c r="F23" s="182" t="s">
        <v>641</v>
      </c>
      <c r="G23" s="183">
        <v>43857</v>
      </c>
      <c r="H23" s="182" t="s">
        <v>1032</v>
      </c>
      <c r="I23" s="184">
        <v>720.25</v>
      </c>
      <c r="J23" s="182" t="s">
        <v>1091</v>
      </c>
      <c r="K23" s="182" t="s">
        <v>1092</v>
      </c>
      <c r="L23" s="182"/>
      <c r="M23" s="182" t="s">
        <v>1102</v>
      </c>
      <c r="N23" s="182" t="s">
        <v>575</v>
      </c>
      <c r="O23" s="182" t="s">
        <v>1094</v>
      </c>
      <c r="P23" s="182" t="s">
        <v>575</v>
      </c>
      <c r="Q23" s="182" t="s">
        <v>1092</v>
      </c>
      <c r="R23" s="183">
        <v>43853</v>
      </c>
      <c r="S23" s="182" t="s">
        <v>1103</v>
      </c>
      <c r="T23" s="182" t="s">
        <v>575</v>
      </c>
    </row>
    <row r="24" spans="1:20" hidden="1" x14ac:dyDescent="0.35">
      <c r="A24" s="182" t="s">
        <v>1028</v>
      </c>
      <c r="B24" s="182" t="s">
        <v>1029</v>
      </c>
      <c r="C24" s="182" t="s">
        <v>579</v>
      </c>
      <c r="D24" s="182" t="s">
        <v>1071</v>
      </c>
      <c r="E24" s="182" t="s">
        <v>574</v>
      </c>
      <c r="F24" s="182" t="s">
        <v>641</v>
      </c>
      <c r="G24" s="183">
        <v>43858</v>
      </c>
      <c r="H24" s="182" t="s">
        <v>1032</v>
      </c>
      <c r="I24" s="184">
        <v>6685.31</v>
      </c>
      <c r="J24" s="182" t="s">
        <v>1072</v>
      </c>
      <c r="K24" s="182" t="s">
        <v>1104</v>
      </c>
      <c r="L24" s="182" t="s">
        <v>2712</v>
      </c>
      <c r="M24" s="182" t="s">
        <v>1105</v>
      </c>
      <c r="N24" s="182" t="s">
        <v>575</v>
      </c>
      <c r="O24" s="182" t="s">
        <v>1106</v>
      </c>
      <c r="P24" s="182" t="s">
        <v>575</v>
      </c>
      <c r="Q24" s="182" t="s">
        <v>1104</v>
      </c>
      <c r="R24" s="183">
        <v>43843</v>
      </c>
      <c r="S24" s="182" t="s">
        <v>1107</v>
      </c>
      <c r="T24" s="182" t="s">
        <v>575</v>
      </c>
    </row>
    <row r="25" spans="1:20" hidden="1" x14ac:dyDescent="0.35">
      <c r="A25" s="182" t="s">
        <v>1028</v>
      </c>
      <c r="B25" s="182" t="s">
        <v>1029</v>
      </c>
      <c r="C25" s="182" t="s">
        <v>579</v>
      </c>
      <c r="D25" s="182" t="s">
        <v>1071</v>
      </c>
      <c r="E25" s="182" t="s">
        <v>574</v>
      </c>
      <c r="F25" s="182" t="s">
        <v>641</v>
      </c>
      <c r="G25" s="183">
        <v>43858</v>
      </c>
      <c r="H25" s="182" t="s">
        <v>1032</v>
      </c>
      <c r="I25" s="184">
        <v>5441.78</v>
      </c>
      <c r="J25" s="182" t="s">
        <v>1072</v>
      </c>
      <c r="K25" s="182" t="s">
        <v>1108</v>
      </c>
      <c r="L25" s="182" t="s">
        <v>2712</v>
      </c>
      <c r="M25" s="182" t="s">
        <v>1109</v>
      </c>
      <c r="N25" s="182" t="s">
        <v>575</v>
      </c>
      <c r="O25" s="182" t="s">
        <v>1110</v>
      </c>
      <c r="P25" s="182" t="s">
        <v>575</v>
      </c>
      <c r="Q25" s="182" t="s">
        <v>1108</v>
      </c>
      <c r="R25" s="183">
        <v>43843</v>
      </c>
      <c r="S25" s="182" t="s">
        <v>1111</v>
      </c>
      <c r="T25" s="182" t="s">
        <v>575</v>
      </c>
    </row>
    <row r="26" spans="1:20" x14ac:dyDescent="0.35">
      <c r="A26" s="182" t="s">
        <v>1028</v>
      </c>
      <c r="B26" s="182" t="s">
        <v>1029</v>
      </c>
      <c r="C26" s="182" t="s">
        <v>1030</v>
      </c>
      <c r="D26" s="182" t="s">
        <v>1031</v>
      </c>
      <c r="E26" s="182" t="s">
        <v>574</v>
      </c>
      <c r="F26" s="182" t="s">
        <v>641</v>
      </c>
      <c r="G26" s="183">
        <v>43858</v>
      </c>
      <c r="H26" s="182" t="s">
        <v>1032</v>
      </c>
      <c r="I26" s="184">
        <v>5207.6400000000003</v>
      </c>
      <c r="J26" s="182" t="s">
        <v>1112</v>
      </c>
      <c r="K26" s="182" t="s">
        <v>1113</v>
      </c>
      <c r="L26" s="182"/>
      <c r="M26" s="182" t="s">
        <v>1114</v>
      </c>
      <c r="N26" s="182" t="s">
        <v>575</v>
      </c>
      <c r="O26" s="182" t="s">
        <v>1115</v>
      </c>
      <c r="P26" s="182" t="s">
        <v>575</v>
      </c>
      <c r="Q26" s="182" t="s">
        <v>1113</v>
      </c>
      <c r="R26" s="183">
        <v>43854</v>
      </c>
      <c r="S26" s="182" t="s">
        <v>1116</v>
      </c>
      <c r="T26" s="182" t="s">
        <v>575</v>
      </c>
    </row>
    <row r="27" spans="1:20" x14ac:dyDescent="0.35">
      <c r="A27" s="182" t="s">
        <v>1028</v>
      </c>
      <c r="B27" s="182" t="s">
        <v>1029</v>
      </c>
      <c r="C27" s="182" t="s">
        <v>1030</v>
      </c>
      <c r="D27" s="182" t="s">
        <v>1031</v>
      </c>
      <c r="E27" s="182" t="s">
        <v>574</v>
      </c>
      <c r="F27" s="182" t="s">
        <v>641</v>
      </c>
      <c r="G27" s="183">
        <v>43858</v>
      </c>
      <c r="H27" s="182" t="s">
        <v>1032</v>
      </c>
      <c r="I27" s="184">
        <v>14491.25</v>
      </c>
      <c r="J27" s="182" t="s">
        <v>1112</v>
      </c>
      <c r="K27" s="182" t="s">
        <v>1113</v>
      </c>
      <c r="L27" s="182"/>
      <c r="M27" s="182" t="s">
        <v>1117</v>
      </c>
      <c r="N27" s="182" t="s">
        <v>575</v>
      </c>
      <c r="O27" s="182" t="s">
        <v>1115</v>
      </c>
      <c r="P27" s="182" t="s">
        <v>575</v>
      </c>
      <c r="Q27" s="182" t="s">
        <v>1113</v>
      </c>
      <c r="R27" s="183">
        <v>43854</v>
      </c>
      <c r="S27" s="182" t="s">
        <v>1118</v>
      </c>
      <c r="T27" s="182" t="s">
        <v>575</v>
      </c>
    </row>
    <row r="28" spans="1:20" x14ac:dyDescent="0.35">
      <c r="A28" s="182" t="s">
        <v>1028</v>
      </c>
      <c r="B28" s="182" t="s">
        <v>1029</v>
      </c>
      <c r="C28" s="182" t="s">
        <v>1030</v>
      </c>
      <c r="D28" s="182" t="s">
        <v>1031</v>
      </c>
      <c r="E28" s="182" t="s">
        <v>574</v>
      </c>
      <c r="F28" s="182" t="s">
        <v>641</v>
      </c>
      <c r="G28" s="183">
        <v>43858</v>
      </c>
      <c r="H28" s="182" t="s">
        <v>1032</v>
      </c>
      <c r="I28" s="184">
        <v>1398.02</v>
      </c>
      <c r="J28" s="182" t="s">
        <v>1112</v>
      </c>
      <c r="K28" s="182" t="s">
        <v>1113</v>
      </c>
      <c r="L28" s="182"/>
      <c r="M28" s="182" t="s">
        <v>1119</v>
      </c>
      <c r="N28" s="182" t="s">
        <v>575</v>
      </c>
      <c r="O28" s="182" t="s">
        <v>1115</v>
      </c>
      <c r="P28" s="182" t="s">
        <v>575</v>
      </c>
      <c r="Q28" s="182" t="s">
        <v>1113</v>
      </c>
      <c r="R28" s="183">
        <v>43854</v>
      </c>
      <c r="S28" s="182" t="s">
        <v>1120</v>
      </c>
      <c r="T28" s="182" t="s">
        <v>575</v>
      </c>
    </row>
    <row r="29" spans="1:20" x14ac:dyDescent="0.35">
      <c r="A29" s="182" t="s">
        <v>1028</v>
      </c>
      <c r="B29" s="182" t="s">
        <v>1029</v>
      </c>
      <c r="C29" s="182" t="s">
        <v>1030</v>
      </c>
      <c r="D29" s="182" t="s">
        <v>1031</v>
      </c>
      <c r="E29" s="182" t="s">
        <v>574</v>
      </c>
      <c r="F29" s="182" t="s">
        <v>641</v>
      </c>
      <c r="G29" s="183">
        <v>43858</v>
      </c>
      <c r="H29" s="182" t="s">
        <v>1032</v>
      </c>
      <c r="I29" s="184">
        <v>9137.42</v>
      </c>
      <c r="J29" s="182" t="s">
        <v>1112</v>
      </c>
      <c r="K29" s="182" t="s">
        <v>1113</v>
      </c>
      <c r="L29" s="182"/>
      <c r="M29" s="182" t="s">
        <v>1121</v>
      </c>
      <c r="N29" s="182" t="s">
        <v>575</v>
      </c>
      <c r="O29" s="182" t="s">
        <v>1115</v>
      </c>
      <c r="P29" s="182" t="s">
        <v>575</v>
      </c>
      <c r="Q29" s="182" t="s">
        <v>1113</v>
      </c>
      <c r="R29" s="183">
        <v>43854</v>
      </c>
      <c r="S29" s="182" t="s">
        <v>1122</v>
      </c>
      <c r="T29" s="182" t="s">
        <v>575</v>
      </c>
    </row>
    <row r="30" spans="1:20" x14ac:dyDescent="0.35">
      <c r="A30" s="182" t="s">
        <v>1028</v>
      </c>
      <c r="B30" s="182" t="s">
        <v>1029</v>
      </c>
      <c r="C30" s="182" t="s">
        <v>1030</v>
      </c>
      <c r="D30" s="182" t="s">
        <v>1031</v>
      </c>
      <c r="E30" s="182" t="s">
        <v>574</v>
      </c>
      <c r="F30" s="182" t="s">
        <v>641</v>
      </c>
      <c r="G30" s="183">
        <v>43858</v>
      </c>
      <c r="H30" s="182" t="s">
        <v>1032</v>
      </c>
      <c r="I30" s="184">
        <v>2796.05</v>
      </c>
      <c r="J30" s="182" t="s">
        <v>1112</v>
      </c>
      <c r="K30" s="182" t="s">
        <v>1123</v>
      </c>
      <c r="L30" s="182"/>
      <c r="M30" s="182" t="s">
        <v>1124</v>
      </c>
      <c r="N30" s="182" t="s">
        <v>575</v>
      </c>
      <c r="O30" s="182" t="s">
        <v>1125</v>
      </c>
      <c r="P30" s="182" t="s">
        <v>575</v>
      </c>
      <c r="Q30" s="182" t="s">
        <v>1123</v>
      </c>
      <c r="R30" s="183">
        <v>43854</v>
      </c>
      <c r="S30" s="182" t="s">
        <v>1126</v>
      </c>
      <c r="T30" s="182" t="s">
        <v>575</v>
      </c>
    </row>
    <row r="31" spans="1:20" x14ac:dyDescent="0.35">
      <c r="A31" s="182" t="s">
        <v>1028</v>
      </c>
      <c r="B31" s="182" t="s">
        <v>1029</v>
      </c>
      <c r="C31" s="182" t="s">
        <v>1030</v>
      </c>
      <c r="D31" s="182" t="s">
        <v>1031</v>
      </c>
      <c r="E31" s="182" t="s">
        <v>574</v>
      </c>
      <c r="F31" s="182" t="s">
        <v>641</v>
      </c>
      <c r="G31" s="183">
        <v>43858</v>
      </c>
      <c r="H31" s="182" t="s">
        <v>1032</v>
      </c>
      <c r="I31" s="184">
        <v>7989.12</v>
      </c>
      <c r="J31" s="182" t="s">
        <v>1112</v>
      </c>
      <c r="K31" s="182" t="s">
        <v>1113</v>
      </c>
      <c r="L31" s="182"/>
      <c r="M31" s="182" t="s">
        <v>1127</v>
      </c>
      <c r="N31" s="182" t="s">
        <v>575</v>
      </c>
      <c r="O31" s="182" t="s">
        <v>1115</v>
      </c>
      <c r="P31" s="182" t="s">
        <v>575</v>
      </c>
      <c r="Q31" s="182" t="s">
        <v>1113</v>
      </c>
      <c r="R31" s="183">
        <v>43854</v>
      </c>
      <c r="S31" s="182" t="s">
        <v>1128</v>
      </c>
      <c r="T31" s="182" t="s">
        <v>575</v>
      </c>
    </row>
    <row r="32" spans="1:20" x14ac:dyDescent="0.35">
      <c r="A32" s="182" t="s">
        <v>1028</v>
      </c>
      <c r="B32" s="182" t="s">
        <v>1029</v>
      </c>
      <c r="C32" s="182" t="s">
        <v>1030</v>
      </c>
      <c r="D32" s="182" t="s">
        <v>1031</v>
      </c>
      <c r="E32" s="182" t="s">
        <v>574</v>
      </c>
      <c r="F32" s="182" t="s">
        <v>641</v>
      </c>
      <c r="G32" s="183">
        <v>43858</v>
      </c>
      <c r="H32" s="182" t="s">
        <v>1032</v>
      </c>
      <c r="I32" s="184">
        <v>2796.05</v>
      </c>
      <c r="J32" s="182" t="s">
        <v>1112</v>
      </c>
      <c r="K32" s="182" t="s">
        <v>1123</v>
      </c>
      <c r="L32" s="182"/>
      <c r="M32" s="182" t="s">
        <v>1129</v>
      </c>
      <c r="N32" s="182" t="s">
        <v>575</v>
      </c>
      <c r="O32" s="182" t="s">
        <v>1125</v>
      </c>
      <c r="P32" s="182" t="s">
        <v>575</v>
      </c>
      <c r="Q32" s="182" t="s">
        <v>1123</v>
      </c>
      <c r="R32" s="183">
        <v>43854</v>
      </c>
      <c r="S32" s="182" t="s">
        <v>1130</v>
      </c>
      <c r="T32" s="182" t="s">
        <v>575</v>
      </c>
    </row>
    <row r="33" spans="1:20" x14ac:dyDescent="0.35">
      <c r="A33" s="182" t="s">
        <v>1028</v>
      </c>
      <c r="B33" s="182" t="s">
        <v>1029</v>
      </c>
      <c r="C33" s="182" t="s">
        <v>1030</v>
      </c>
      <c r="D33" s="182" t="s">
        <v>1031</v>
      </c>
      <c r="E33" s="182" t="s">
        <v>574</v>
      </c>
      <c r="F33" s="182" t="s">
        <v>641</v>
      </c>
      <c r="G33" s="183">
        <v>43858</v>
      </c>
      <c r="H33" s="182" t="s">
        <v>1032</v>
      </c>
      <c r="I33" s="184">
        <v>5931.99</v>
      </c>
      <c r="J33" s="182" t="s">
        <v>1112</v>
      </c>
      <c r="K33" s="182" t="s">
        <v>1123</v>
      </c>
      <c r="L33" s="182"/>
      <c r="M33" s="182" t="s">
        <v>1131</v>
      </c>
      <c r="N33" s="182" t="s">
        <v>575</v>
      </c>
      <c r="O33" s="182" t="s">
        <v>1125</v>
      </c>
      <c r="P33" s="182" t="s">
        <v>575</v>
      </c>
      <c r="Q33" s="182" t="s">
        <v>1123</v>
      </c>
      <c r="R33" s="183">
        <v>43854</v>
      </c>
      <c r="S33" s="182" t="s">
        <v>1132</v>
      </c>
      <c r="T33" s="182" t="s">
        <v>575</v>
      </c>
    </row>
    <row r="34" spans="1:20" x14ac:dyDescent="0.35">
      <c r="A34" s="182" t="s">
        <v>1028</v>
      </c>
      <c r="B34" s="182" t="s">
        <v>1029</v>
      </c>
      <c r="C34" s="182" t="s">
        <v>1030</v>
      </c>
      <c r="D34" s="182" t="s">
        <v>1031</v>
      </c>
      <c r="E34" s="182" t="s">
        <v>574</v>
      </c>
      <c r="F34" s="182" t="s">
        <v>641</v>
      </c>
      <c r="G34" s="183">
        <v>43858</v>
      </c>
      <c r="H34" s="182" t="s">
        <v>1032</v>
      </c>
      <c r="I34" s="184">
        <v>2796.05</v>
      </c>
      <c r="J34" s="182" t="s">
        <v>1112</v>
      </c>
      <c r="K34" s="182" t="s">
        <v>1123</v>
      </c>
      <c r="L34" s="182"/>
      <c r="M34" s="182" t="s">
        <v>1133</v>
      </c>
      <c r="N34" s="182" t="s">
        <v>575</v>
      </c>
      <c r="O34" s="182" t="s">
        <v>1125</v>
      </c>
      <c r="P34" s="182" t="s">
        <v>575</v>
      </c>
      <c r="Q34" s="182" t="s">
        <v>1123</v>
      </c>
      <c r="R34" s="183">
        <v>43854</v>
      </c>
      <c r="S34" s="182" t="s">
        <v>1134</v>
      </c>
      <c r="T34" s="182" t="s">
        <v>575</v>
      </c>
    </row>
    <row r="35" spans="1:20" x14ac:dyDescent="0.35">
      <c r="A35" s="182" t="s">
        <v>1028</v>
      </c>
      <c r="B35" s="182" t="s">
        <v>1029</v>
      </c>
      <c r="C35" s="182" t="s">
        <v>1030</v>
      </c>
      <c r="D35" s="182" t="s">
        <v>1031</v>
      </c>
      <c r="E35" s="182" t="s">
        <v>574</v>
      </c>
      <c r="F35" s="182" t="s">
        <v>641</v>
      </c>
      <c r="G35" s="183">
        <v>43858</v>
      </c>
      <c r="H35" s="182" t="s">
        <v>1032</v>
      </c>
      <c r="I35" s="184">
        <v>5144.8999999999996</v>
      </c>
      <c r="J35" s="182" t="s">
        <v>1112</v>
      </c>
      <c r="K35" s="182" t="s">
        <v>1113</v>
      </c>
      <c r="L35" s="182"/>
      <c r="M35" s="182" t="s">
        <v>1135</v>
      </c>
      <c r="N35" s="182" t="s">
        <v>575</v>
      </c>
      <c r="O35" s="182" t="s">
        <v>1115</v>
      </c>
      <c r="P35" s="182" t="s">
        <v>575</v>
      </c>
      <c r="Q35" s="182" t="s">
        <v>1113</v>
      </c>
      <c r="R35" s="183">
        <v>43854</v>
      </c>
      <c r="S35" s="182" t="s">
        <v>1136</v>
      </c>
      <c r="T35" s="182" t="s">
        <v>575</v>
      </c>
    </row>
    <row r="36" spans="1:20" x14ac:dyDescent="0.35">
      <c r="A36" s="182" t="s">
        <v>1028</v>
      </c>
      <c r="B36" s="182" t="s">
        <v>1029</v>
      </c>
      <c r="C36" s="182" t="s">
        <v>1030</v>
      </c>
      <c r="D36" s="182" t="s">
        <v>1031</v>
      </c>
      <c r="E36" s="182" t="s">
        <v>574</v>
      </c>
      <c r="F36" s="182" t="s">
        <v>641</v>
      </c>
      <c r="G36" s="183">
        <v>43858</v>
      </c>
      <c r="H36" s="182" t="s">
        <v>1032</v>
      </c>
      <c r="I36" s="184">
        <v>9436.66</v>
      </c>
      <c r="J36" s="182" t="s">
        <v>1112</v>
      </c>
      <c r="K36" s="182" t="s">
        <v>1113</v>
      </c>
      <c r="L36" s="182"/>
      <c r="M36" s="182" t="s">
        <v>1137</v>
      </c>
      <c r="N36" s="182" t="s">
        <v>575</v>
      </c>
      <c r="O36" s="182" t="s">
        <v>1115</v>
      </c>
      <c r="P36" s="182" t="s">
        <v>575</v>
      </c>
      <c r="Q36" s="182" t="s">
        <v>1113</v>
      </c>
      <c r="R36" s="183">
        <v>43854</v>
      </c>
      <c r="S36" s="182" t="s">
        <v>1138</v>
      </c>
      <c r="T36" s="182" t="s">
        <v>575</v>
      </c>
    </row>
    <row r="37" spans="1:20" x14ac:dyDescent="0.35">
      <c r="A37" s="182" t="s">
        <v>1028</v>
      </c>
      <c r="B37" s="182" t="s">
        <v>1029</v>
      </c>
      <c r="C37" s="182" t="s">
        <v>1030</v>
      </c>
      <c r="D37" s="182" t="s">
        <v>1031</v>
      </c>
      <c r="E37" s="182" t="s">
        <v>574</v>
      </c>
      <c r="F37" s="182" t="s">
        <v>641</v>
      </c>
      <c r="G37" s="183">
        <v>43858</v>
      </c>
      <c r="H37" s="182" t="s">
        <v>1032</v>
      </c>
      <c r="I37" s="184">
        <v>2796.05</v>
      </c>
      <c r="J37" s="182" t="s">
        <v>1112</v>
      </c>
      <c r="K37" s="182" t="s">
        <v>1123</v>
      </c>
      <c r="L37" s="182"/>
      <c r="M37" s="182" t="s">
        <v>1139</v>
      </c>
      <c r="N37" s="182" t="s">
        <v>575</v>
      </c>
      <c r="O37" s="182" t="s">
        <v>1125</v>
      </c>
      <c r="P37" s="182" t="s">
        <v>575</v>
      </c>
      <c r="Q37" s="182" t="s">
        <v>1123</v>
      </c>
      <c r="R37" s="183">
        <v>43854</v>
      </c>
      <c r="S37" s="182" t="s">
        <v>1140</v>
      </c>
      <c r="T37" s="182" t="s">
        <v>575</v>
      </c>
    </row>
    <row r="38" spans="1:20" x14ac:dyDescent="0.35">
      <c r="A38" s="182" t="s">
        <v>1028</v>
      </c>
      <c r="B38" s="182" t="s">
        <v>1029</v>
      </c>
      <c r="C38" s="182" t="s">
        <v>1056</v>
      </c>
      <c r="D38" s="182" t="s">
        <v>1057</v>
      </c>
      <c r="E38" s="182" t="s">
        <v>574</v>
      </c>
      <c r="F38" s="182" t="s">
        <v>641</v>
      </c>
      <c r="G38" s="183">
        <v>43858</v>
      </c>
      <c r="H38" s="182" t="s">
        <v>1032</v>
      </c>
      <c r="I38" s="184">
        <v>337.7</v>
      </c>
      <c r="J38" s="182" t="s">
        <v>1058</v>
      </c>
      <c r="K38" s="182" t="s">
        <v>1059</v>
      </c>
      <c r="L38" s="182"/>
      <c r="M38" s="182" t="s">
        <v>1141</v>
      </c>
      <c r="N38" s="182" t="s">
        <v>575</v>
      </c>
      <c r="O38" s="182" t="s">
        <v>1061</v>
      </c>
      <c r="P38" s="182" t="s">
        <v>575</v>
      </c>
      <c r="Q38" s="182" t="s">
        <v>1059</v>
      </c>
      <c r="R38" s="183">
        <v>43852</v>
      </c>
      <c r="S38" s="182" t="s">
        <v>1142</v>
      </c>
      <c r="T38" s="182" t="s">
        <v>575</v>
      </c>
    </row>
    <row r="39" spans="1:20" x14ac:dyDescent="0.35">
      <c r="A39" s="182" t="s">
        <v>1028</v>
      </c>
      <c r="B39" s="182" t="s">
        <v>1029</v>
      </c>
      <c r="C39" s="182" t="s">
        <v>1063</v>
      </c>
      <c r="D39" s="182" t="s">
        <v>1064</v>
      </c>
      <c r="E39" s="182" t="s">
        <v>574</v>
      </c>
      <c r="F39" s="182" t="s">
        <v>641</v>
      </c>
      <c r="G39" s="183">
        <v>43859</v>
      </c>
      <c r="H39" s="182" t="s">
        <v>1032</v>
      </c>
      <c r="I39" s="184">
        <v>4433.25</v>
      </c>
      <c r="J39" s="182" t="s">
        <v>1143</v>
      </c>
      <c r="K39" s="182" t="s">
        <v>1065</v>
      </c>
      <c r="L39" s="182"/>
      <c r="M39" s="182" t="s">
        <v>1144</v>
      </c>
      <c r="N39" s="182" t="s">
        <v>575</v>
      </c>
      <c r="O39" s="182" t="s">
        <v>1067</v>
      </c>
      <c r="P39" s="182" t="s">
        <v>575</v>
      </c>
      <c r="Q39" s="182" t="s">
        <v>1065</v>
      </c>
      <c r="R39" s="183">
        <v>43846</v>
      </c>
      <c r="S39" s="182" t="s">
        <v>1145</v>
      </c>
      <c r="T39" s="182" t="s">
        <v>575</v>
      </c>
    </row>
    <row r="40" spans="1:20" x14ac:dyDescent="0.35">
      <c r="A40" s="182" t="s">
        <v>1028</v>
      </c>
      <c r="B40" s="182" t="s">
        <v>1029</v>
      </c>
      <c r="C40" s="182" t="s">
        <v>1030</v>
      </c>
      <c r="D40" s="182" t="s">
        <v>1031</v>
      </c>
      <c r="E40" s="182" t="s">
        <v>574</v>
      </c>
      <c r="F40" s="182" t="s">
        <v>641</v>
      </c>
      <c r="G40" s="183">
        <v>43860</v>
      </c>
      <c r="H40" s="182" t="s">
        <v>1032</v>
      </c>
      <c r="I40" s="184">
        <v>692.65</v>
      </c>
      <c r="J40" s="182" t="s">
        <v>1033</v>
      </c>
      <c r="K40" s="182" t="s">
        <v>1034</v>
      </c>
      <c r="L40" s="182"/>
      <c r="M40" s="182" t="s">
        <v>1146</v>
      </c>
      <c r="N40" s="182" t="s">
        <v>575</v>
      </c>
      <c r="O40" s="182" t="s">
        <v>1036</v>
      </c>
      <c r="P40" s="182" t="s">
        <v>575</v>
      </c>
      <c r="Q40" s="182" t="s">
        <v>1034</v>
      </c>
      <c r="R40" s="183">
        <v>43858</v>
      </c>
      <c r="S40" s="182" t="s">
        <v>1147</v>
      </c>
      <c r="T40" s="182" t="s">
        <v>575</v>
      </c>
    </row>
    <row r="41" spans="1:20" x14ac:dyDescent="0.35">
      <c r="A41" s="182" t="s">
        <v>1028</v>
      </c>
      <c r="B41" s="182" t="s">
        <v>1029</v>
      </c>
      <c r="C41" s="182" t="s">
        <v>1030</v>
      </c>
      <c r="D41" s="182" t="s">
        <v>1031</v>
      </c>
      <c r="E41" s="182" t="s">
        <v>574</v>
      </c>
      <c r="F41" s="182" t="s">
        <v>641</v>
      </c>
      <c r="G41" s="183">
        <v>43860</v>
      </c>
      <c r="H41" s="182" t="s">
        <v>1032</v>
      </c>
      <c r="I41" s="184">
        <v>86840.05</v>
      </c>
      <c r="J41" s="182" t="s">
        <v>1033</v>
      </c>
      <c r="K41" s="182" t="s">
        <v>1034</v>
      </c>
      <c r="L41" s="182"/>
      <c r="M41" s="182" t="s">
        <v>1148</v>
      </c>
      <c r="N41" s="182" t="s">
        <v>575</v>
      </c>
      <c r="O41" s="182" t="s">
        <v>1036</v>
      </c>
      <c r="P41" s="182" t="s">
        <v>575</v>
      </c>
      <c r="Q41" s="182" t="s">
        <v>1034</v>
      </c>
      <c r="R41" s="183">
        <v>43858</v>
      </c>
      <c r="S41" s="182" t="s">
        <v>1149</v>
      </c>
      <c r="T41" s="182" t="s">
        <v>575</v>
      </c>
    </row>
    <row r="42" spans="1:20" x14ac:dyDescent="0.35">
      <c r="A42" s="182" t="s">
        <v>1028</v>
      </c>
      <c r="B42" s="182" t="s">
        <v>1029</v>
      </c>
      <c r="C42" s="182" t="s">
        <v>1030</v>
      </c>
      <c r="D42" s="182" t="s">
        <v>1031</v>
      </c>
      <c r="E42" s="182" t="s">
        <v>574</v>
      </c>
      <c r="F42" s="182" t="s">
        <v>641</v>
      </c>
      <c r="G42" s="183">
        <v>43860</v>
      </c>
      <c r="H42" s="182" t="s">
        <v>1032</v>
      </c>
      <c r="I42" s="184">
        <v>44096.61</v>
      </c>
      <c r="J42" s="182" t="s">
        <v>1033</v>
      </c>
      <c r="K42" s="182" t="s">
        <v>1034</v>
      </c>
      <c r="L42" s="182"/>
      <c r="M42" s="182" t="s">
        <v>1150</v>
      </c>
      <c r="N42" s="182" t="s">
        <v>575</v>
      </c>
      <c r="O42" s="182" t="s">
        <v>1036</v>
      </c>
      <c r="P42" s="182" t="s">
        <v>575</v>
      </c>
      <c r="Q42" s="182" t="s">
        <v>1034</v>
      </c>
      <c r="R42" s="183">
        <v>43858</v>
      </c>
      <c r="S42" s="182" t="s">
        <v>1151</v>
      </c>
      <c r="T42" s="182" t="s">
        <v>575</v>
      </c>
    </row>
    <row r="43" spans="1:20" x14ac:dyDescent="0.35">
      <c r="A43" s="182" t="s">
        <v>1028</v>
      </c>
      <c r="B43" s="182" t="s">
        <v>1029</v>
      </c>
      <c r="C43" s="182" t="s">
        <v>1030</v>
      </c>
      <c r="D43" s="182" t="s">
        <v>1031</v>
      </c>
      <c r="E43" s="182" t="s">
        <v>574</v>
      </c>
      <c r="F43" s="182" t="s">
        <v>641</v>
      </c>
      <c r="G43" s="183">
        <v>43860</v>
      </c>
      <c r="H43" s="182" t="s">
        <v>1032</v>
      </c>
      <c r="I43" s="184">
        <v>11262.69</v>
      </c>
      <c r="J43" s="182" t="s">
        <v>1033</v>
      </c>
      <c r="K43" s="182" t="s">
        <v>1034</v>
      </c>
      <c r="L43" s="182"/>
      <c r="M43" s="182" t="s">
        <v>1152</v>
      </c>
      <c r="N43" s="182" t="s">
        <v>575</v>
      </c>
      <c r="O43" s="182" t="s">
        <v>1036</v>
      </c>
      <c r="P43" s="182" t="s">
        <v>575</v>
      </c>
      <c r="Q43" s="182" t="s">
        <v>1034</v>
      </c>
      <c r="R43" s="183">
        <v>43858</v>
      </c>
      <c r="S43" s="182" t="s">
        <v>1153</v>
      </c>
      <c r="T43" s="182" t="s">
        <v>575</v>
      </c>
    </row>
    <row r="44" spans="1:20" x14ac:dyDescent="0.35">
      <c r="A44" s="182" t="s">
        <v>1028</v>
      </c>
      <c r="B44" s="182" t="s">
        <v>1029</v>
      </c>
      <c r="C44" s="182" t="s">
        <v>1030</v>
      </c>
      <c r="D44" s="182" t="s">
        <v>1031</v>
      </c>
      <c r="E44" s="182" t="s">
        <v>574</v>
      </c>
      <c r="F44" s="182" t="s">
        <v>641</v>
      </c>
      <c r="G44" s="183">
        <v>43860</v>
      </c>
      <c r="H44" s="182" t="s">
        <v>1032</v>
      </c>
      <c r="I44" s="184">
        <v>10899.32</v>
      </c>
      <c r="J44" s="182" t="s">
        <v>1033</v>
      </c>
      <c r="K44" s="182" t="s">
        <v>1034</v>
      </c>
      <c r="L44" s="182"/>
      <c r="M44" s="182" t="s">
        <v>1154</v>
      </c>
      <c r="N44" s="182" t="s">
        <v>575</v>
      </c>
      <c r="O44" s="182" t="s">
        <v>1036</v>
      </c>
      <c r="P44" s="182" t="s">
        <v>575</v>
      </c>
      <c r="Q44" s="182" t="s">
        <v>1034</v>
      </c>
      <c r="R44" s="183">
        <v>43858</v>
      </c>
      <c r="S44" s="182" t="s">
        <v>1155</v>
      </c>
      <c r="T44" s="182" t="s">
        <v>575</v>
      </c>
    </row>
    <row r="45" spans="1:20" x14ac:dyDescent="0.35">
      <c r="A45" s="182" t="s">
        <v>1028</v>
      </c>
      <c r="B45" s="182" t="s">
        <v>1029</v>
      </c>
      <c r="C45" s="182" t="s">
        <v>1030</v>
      </c>
      <c r="D45" s="182" t="s">
        <v>1031</v>
      </c>
      <c r="E45" s="182" t="s">
        <v>574</v>
      </c>
      <c r="F45" s="182" t="s">
        <v>641</v>
      </c>
      <c r="G45" s="183">
        <v>43860</v>
      </c>
      <c r="H45" s="182" t="s">
        <v>1032</v>
      </c>
      <c r="I45" s="184">
        <v>15426.48</v>
      </c>
      <c r="J45" s="182" t="s">
        <v>1033</v>
      </c>
      <c r="K45" s="182" t="s">
        <v>1034</v>
      </c>
      <c r="L45" s="182"/>
      <c r="M45" s="182" t="s">
        <v>1156</v>
      </c>
      <c r="N45" s="182" t="s">
        <v>575</v>
      </c>
      <c r="O45" s="182" t="s">
        <v>1036</v>
      </c>
      <c r="P45" s="182" t="s">
        <v>575</v>
      </c>
      <c r="Q45" s="182" t="s">
        <v>1034</v>
      </c>
      <c r="R45" s="183">
        <v>43858</v>
      </c>
      <c r="S45" s="182" t="s">
        <v>1157</v>
      </c>
      <c r="T45" s="182" t="s">
        <v>575</v>
      </c>
    </row>
    <row r="46" spans="1:20" x14ac:dyDescent="0.35">
      <c r="A46" s="182" t="s">
        <v>1028</v>
      </c>
      <c r="B46" s="182" t="s">
        <v>1029</v>
      </c>
      <c r="C46" s="182" t="s">
        <v>1030</v>
      </c>
      <c r="D46" s="182" t="s">
        <v>1031</v>
      </c>
      <c r="E46" s="182" t="s">
        <v>574</v>
      </c>
      <c r="F46" s="182" t="s">
        <v>641</v>
      </c>
      <c r="G46" s="183">
        <v>43860</v>
      </c>
      <c r="H46" s="182" t="s">
        <v>1032</v>
      </c>
      <c r="I46" s="184">
        <v>39608.910000000003</v>
      </c>
      <c r="J46" s="182" t="s">
        <v>1033</v>
      </c>
      <c r="K46" s="182" t="s">
        <v>1034</v>
      </c>
      <c r="L46" s="182"/>
      <c r="M46" s="182" t="s">
        <v>1158</v>
      </c>
      <c r="N46" s="182" t="s">
        <v>575</v>
      </c>
      <c r="O46" s="182" t="s">
        <v>1036</v>
      </c>
      <c r="P46" s="182" t="s">
        <v>575</v>
      </c>
      <c r="Q46" s="182" t="s">
        <v>1034</v>
      </c>
      <c r="R46" s="183">
        <v>43858</v>
      </c>
      <c r="S46" s="182" t="s">
        <v>1159</v>
      </c>
      <c r="T46" s="182" t="s">
        <v>575</v>
      </c>
    </row>
    <row r="47" spans="1:20" x14ac:dyDescent="0.35">
      <c r="A47" s="182" t="s">
        <v>1028</v>
      </c>
      <c r="B47" s="182" t="s">
        <v>1029</v>
      </c>
      <c r="C47" s="182" t="s">
        <v>1030</v>
      </c>
      <c r="D47" s="182" t="s">
        <v>1031</v>
      </c>
      <c r="E47" s="182" t="s">
        <v>574</v>
      </c>
      <c r="F47" s="182" t="s">
        <v>641</v>
      </c>
      <c r="G47" s="183">
        <v>43860</v>
      </c>
      <c r="H47" s="182" t="s">
        <v>1032</v>
      </c>
      <c r="I47" s="184">
        <v>15759.04</v>
      </c>
      <c r="J47" s="182" t="s">
        <v>1033</v>
      </c>
      <c r="K47" s="182" t="s">
        <v>1034</v>
      </c>
      <c r="L47" s="182"/>
      <c r="M47" s="182" t="s">
        <v>1160</v>
      </c>
      <c r="N47" s="182" t="s">
        <v>575</v>
      </c>
      <c r="O47" s="182" t="s">
        <v>1036</v>
      </c>
      <c r="P47" s="182" t="s">
        <v>575</v>
      </c>
      <c r="Q47" s="182" t="s">
        <v>1034</v>
      </c>
      <c r="R47" s="183">
        <v>43858</v>
      </c>
      <c r="S47" s="182" t="s">
        <v>1161</v>
      </c>
      <c r="T47" s="182" t="s">
        <v>575</v>
      </c>
    </row>
    <row r="48" spans="1:20" x14ac:dyDescent="0.35">
      <c r="A48" s="182" t="s">
        <v>1028</v>
      </c>
      <c r="B48" s="182" t="s">
        <v>1029</v>
      </c>
      <c r="C48" s="182" t="s">
        <v>1030</v>
      </c>
      <c r="D48" s="182" t="s">
        <v>1031</v>
      </c>
      <c r="E48" s="182" t="s">
        <v>574</v>
      </c>
      <c r="F48" s="182" t="s">
        <v>641</v>
      </c>
      <c r="G48" s="183">
        <v>43860</v>
      </c>
      <c r="H48" s="182" t="s">
        <v>1032</v>
      </c>
      <c r="I48" s="184">
        <v>3850.2</v>
      </c>
      <c r="J48" s="182" t="s">
        <v>1033</v>
      </c>
      <c r="K48" s="182" t="s">
        <v>1034</v>
      </c>
      <c r="L48" s="182"/>
      <c r="M48" s="182" t="s">
        <v>1162</v>
      </c>
      <c r="N48" s="182" t="s">
        <v>575</v>
      </c>
      <c r="O48" s="182" t="s">
        <v>1036</v>
      </c>
      <c r="P48" s="182" t="s">
        <v>575</v>
      </c>
      <c r="Q48" s="182" t="s">
        <v>1034</v>
      </c>
      <c r="R48" s="183">
        <v>43858</v>
      </c>
      <c r="S48" s="182" t="s">
        <v>1163</v>
      </c>
      <c r="T48" s="182" t="s">
        <v>575</v>
      </c>
    </row>
    <row r="49" spans="1:20" x14ac:dyDescent="0.35">
      <c r="A49" s="182" t="s">
        <v>1028</v>
      </c>
      <c r="B49" s="182" t="s">
        <v>1029</v>
      </c>
      <c r="C49" s="182" t="s">
        <v>1030</v>
      </c>
      <c r="D49" s="182" t="s">
        <v>1031</v>
      </c>
      <c r="E49" s="182" t="s">
        <v>574</v>
      </c>
      <c r="F49" s="182" t="s">
        <v>641</v>
      </c>
      <c r="G49" s="183">
        <v>43860</v>
      </c>
      <c r="H49" s="182" t="s">
        <v>1032</v>
      </c>
      <c r="I49" s="184">
        <v>4259.6400000000003</v>
      </c>
      <c r="J49" s="182" t="s">
        <v>1033</v>
      </c>
      <c r="K49" s="182" t="s">
        <v>1034</v>
      </c>
      <c r="L49" s="182"/>
      <c r="M49" s="182" t="s">
        <v>1162</v>
      </c>
      <c r="N49" s="182" t="s">
        <v>575</v>
      </c>
      <c r="O49" s="182" t="s">
        <v>1036</v>
      </c>
      <c r="P49" s="182" t="s">
        <v>575</v>
      </c>
      <c r="Q49" s="182" t="s">
        <v>1034</v>
      </c>
      <c r="R49" s="183">
        <v>43858</v>
      </c>
      <c r="S49" s="182" t="s">
        <v>1163</v>
      </c>
      <c r="T49" s="182" t="s">
        <v>575</v>
      </c>
    </row>
    <row r="50" spans="1:20" x14ac:dyDescent="0.35">
      <c r="A50" s="182" t="s">
        <v>1028</v>
      </c>
      <c r="B50" s="182" t="s">
        <v>1029</v>
      </c>
      <c r="C50" s="182" t="s">
        <v>1030</v>
      </c>
      <c r="D50" s="182" t="s">
        <v>1031</v>
      </c>
      <c r="E50" s="182" t="s">
        <v>574</v>
      </c>
      <c r="F50" s="182" t="s">
        <v>641</v>
      </c>
      <c r="G50" s="183">
        <v>43860</v>
      </c>
      <c r="H50" s="182" t="s">
        <v>1032</v>
      </c>
      <c r="I50" s="184">
        <v>4626.68</v>
      </c>
      <c r="J50" s="182" t="s">
        <v>1033</v>
      </c>
      <c r="K50" s="182" t="s">
        <v>1034</v>
      </c>
      <c r="L50" s="182"/>
      <c r="M50" s="182" t="s">
        <v>1164</v>
      </c>
      <c r="N50" s="182" t="s">
        <v>575</v>
      </c>
      <c r="O50" s="182" t="s">
        <v>1036</v>
      </c>
      <c r="P50" s="182" t="s">
        <v>575</v>
      </c>
      <c r="Q50" s="182" t="s">
        <v>1034</v>
      </c>
      <c r="R50" s="183">
        <v>43858</v>
      </c>
      <c r="S50" s="182" t="s">
        <v>1165</v>
      </c>
      <c r="T50" s="182" t="s">
        <v>575</v>
      </c>
    </row>
    <row r="51" spans="1:20" x14ac:dyDescent="0.35">
      <c r="A51" s="182" t="s">
        <v>1028</v>
      </c>
      <c r="B51" s="182" t="s">
        <v>1029</v>
      </c>
      <c r="C51" s="182" t="s">
        <v>1030</v>
      </c>
      <c r="D51" s="182" t="s">
        <v>1031</v>
      </c>
      <c r="E51" s="182" t="s">
        <v>574</v>
      </c>
      <c r="F51" s="182" t="s">
        <v>641</v>
      </c>
      <c r="G51" s="183">
        <v>43860</v>
      </c>
      <c r="H51" s="182" t="s">
        <v>1032</v>
      </c>
      <c r="I51" s="184">
        <v>8964.25</v>
      </c>
      <c r="J51" s="182" t="s">
        <v>1033</v>
      </c>
      <c r="K51" s="182" t="s">
        <v>1034</v>
      </c>
      <c r="L51" s="182"/>
      <c r="M51" s="182" t="s">
        <v>1166</v>
      </c>
      <c r="N51" s="182" t="s">
        <v>575</v>
      </c>
      <c r="O51" s="182" t="s">
        <v>1036</v>
      </c>
      <c r="P51" s="182" t="s">
        <v>575</v>
      </c>
      <c r="Q51" s="182" t="s">
        <v>1034</v>
      </c>
      <c r="R51" s="183">
        <v>43858</v>
      </c>
      <c r="S51" s="182" t="s">
        <v>1167</v>
      </c>
      <c r="T51" s="182" t="s">
        <v>575</v>
      </c>
    </row>
    <row r="52" spans="1:20" x14ac:dyDescent="0.35">
      <c r="A52" s="182" t="s">
        <v>1028</v>
      </c>
      <c r="B52" s="182" t="s">
        <v>1029</v>
      </c>
      <c r="C52" s="182" t="s">
        <v>1030</v>
      </c>
      <c r="D52" s="182" t="s">
        <v>1031</v>
      </c>
      <c r="E52" s="182" t="s">
        <v>574</v>
      </c>
      <c r="F52" s="182" t="s">
        <v>641</v>
      </c>
      <c r="G52" s="183">
        <v>43860</v>
      </c>
      <c r="H52" s="182" t="s">
        <v>1032</v>
      </c>
      <c r="I52" s="184">
        <v>835.23</v>
      </c>
      <c r="J52" s="182" t="s">
        <v>1033</v>
      </c>
      <c r="K52" s="182" t="s">
        <v>1034</v>
      </c>
      <c r="L52" s="182"/>
      <c r="M52" s="182" t="s">
        <v>1168</v>
      </c>
      <c r="N52" s="182" t="s">
        <v>575</v>
      </c>
      <c r="O52" s="182" t="s">
        <v>1036</v>
      </c>
      <c r="P52" s="182" t="s">
        <v>575</v>
      </c>
      <c r="Q52" s="182" t="s">
        <v>1034</v>
      </c>
      <c r="R52" s="183">
        <v>43858</v>
      </c>
      <c r="S52" s="182" t="s">
        <v>1169</v>
      </c>
      <c r="T52" s="182" t="s">
        <v>575</v>
      </c>
    </row>
    <row r="53" spans="1:20" x14ac:dyDescent="0.35">
      <c r="A53" s="182" t="s">
        <v>1028</v>
      </c>
      <c r="B53" s="182" t="s">
        <v>1029</v>
      </c>
      <c r="C53" s="182" t="s">
        <v>1030</v>
      </c>
      <c r="D53" s="182" t="s">
        <v>1031</v>
      </c>
      <c r="E53" s="182" t="s">
        <v>574</v>
      </c>
      <c r="F53" s="182" t="s">
        <v>641</v>
      </c>
      <c r="G53" s="183">
        <v>43860</v>
      </c>
      <c r="H53" s="182" t="s">
        <v>1032</v>
      </c>
      <c r="I53" s="184">
        <v>4343.18</v>
      </c>
      <c r="J53" s="182" t="s">
        <v>1033</v>
      </c>
      <c r="K53" s="182" t="s">
        <v>1034</v>
      </c>
      <c r="L53" s="182"/>
      <c r="M53" s="182" t="s">
        <v>1168</v>
      </c>
      <c r="N53" s="182" t="s">
        <v>575</v>
      </c>
      <c r="O53" s="182" t="s">
        <v>1036</v>
      </c>
      <c r="P53" s="182" t="s">
        <v>575</v>
      </c>
      <c r="Q53" s="182" t="s">
        <v>1034</v>
      </c>
      <c r="R53" s="183">
        <v>43858</v>
      </c>
      <c r="S53" s="182" t="s">
        <v>1169</v>
      </c>
      <c r="T53" s="182" t="s">
        <v>575</v>
      </c>
    </row>
    <row r="54" spans="1:20" x14ac:dyDescent="0.35">
      <c r="A54" s="182" t="s">
        <v>1028</v>
      </c>
      <c r="B54" s="182" t="s">
        <v>1029</v>
      </c>
      <c r="C54" s="182" t="s">
        <v>1030</v>
      </c>
      <c r="D54" s="182" t="s">
        <v>1031</v>
      </c>
      <c r="E54" s="182" t="s">
        <v>574</v>
      </c>
      <c r="F54" s="182" t="s">
        <v>641</v>
      </c>
      <c r="G54" s="183">
        <v>43860</v>
      </c>
      <c r="H54" s="182" t="s">
        <v>1032</v>
      </c>
      <c r="I54" s="184">
        <v>34.49</v>
      </c>
      <c r="J54" s="182" t="s">
        <v>1033</v>
      </c>
      <c r="K54" s="182" t="s">
        <v>1034</v>
      </c>
      <c r="L54" s="182"/>
      <c r="M54" s="182" t="s">
        <v>1170</v>
      </c>
      <c r="N54" s="182" t="s">
        <v>575</v>
      </c>
      <c r="O54" s="182" t="s">
        <v>1036</v>
      </c>
      <c r="P54" s="182" t="s">
        <v>575</v>
      </c>
      <c r="Q54" s="182" t="s">
        <v>1034</v>
      </c>
      <c r="R54" s="183">
        <v>43858</v>
      </c>
      <c r="S54" s="182" t="s">
        <v>1171</v>
      </c>
      <c r="T54" s="182" t="s">
        <v>575</v>
      </c>
    </row>
    <row r="55" spans="1:20" x14ac:dyDescent="0.35">
      <c r="A55" s="182" t="s">
        <v>1028</v>
      </c>
      <c r="B55" s="182" t="s">
        <v>1029</v>
      </c>
      <c r="C55" s="182" t="s">
        <v>1056</v>
      </c>
      <c r="D55" s="182" t="s">
        <v>1057</v>
      </c>
      <c r="E55" s="182" t="s">
        <v>574</v>
      </c>
      <c r="F55" s="182" t="s">
        <v>1172</v>
      </c>
      <c r="G55" s="183">
        <v>43868</v>
      </c>
      <c r="H55" s="182" t="s">
        <v>1032</v>
      </c>
      <c r="I55" s="184">
        <v>46.26</v>
      </c>
      <c r="J55" s="182" t="s">
        <v>1058</v>
      </c>
      <c r="K55" s="182" t="s">
        <v>1059</v>
      </c>
      <c r="L55" s="182"/>
      <c r="M55" s="182" t="s">
        <v>1173</v>
      </c>
      <c r="N55" s="182" t="s">
        <v>575</v>
      </c>
      <c r="O55" s="182" t="s">
        <v>1061</v>
      </c>
      <c r="P55" s="182" t="s">
        <v>575</v>
      </c>
      <c r="Q55" s="182" t="s">
        <v>1059</v>
      </c>
      <c r="R55" s="183">
        <v>43864</v>
      </c>
      <c r="S55" s="182" t="s">
        <v>1174</v>
      </c>
      <c r="T55" s="182" t="s">
        <v>575</v>
      </c>
    </row>
    <row r="56" spans="1:20" x14ac:dyDescent="0.35">
      <c r="A56" s="182" t="s">
        <v>1028</v>
      </c>
      <c r="B56" s="182" t="s">
        <v>1029</v>
      </c>
      <c r="C56" s="182" t="s">
        <v>1056</v>
      </c>
      <c r="D56" s="182" t="s">
        <v>1057</v>
      </c>
      <c r="E56" s="182" t="s">
        <v>574</v>
      </c>
      <c r="F56" s="182" t="s">
        <v>1172</v>
      </c>
      <c r="G56" s="183">
        <v>43868</v>
      </c>
      <c r="H56" s="182" t="s">
        <v>1032</v>
      </c>
      <c r="I56" s="184">
        <v>7638.04</v>
      </c>
      <c r="J56" s="182" t="s">
        <v>1058</v>
      </c>
      <c r="K56" s="182" t="s">
        <v>1059</v>
      </c>
      <c r="L56" s="182"/>
      <c r="M56" s="182" t="s">
        <v>1175</v>
      </c>
      <c r="N56" s="182" t="s">
        <v>575</v>
      </c>
      <c r="O56" s="182" t="s">
        <v>1061</v>
      </c>
      <c r="P56" s="182" t="s">
        <v>575</v>
      </c>
      <c r="Q56" s="182" t="s">
        <v>1059</v>
      </c>
      <c r="R56" s="183">
        <v>43864</v>
      </c>
      <c r="S56" s="182" t="s">
        <v>1176</v>
      </c>
      <c r="T56" s="182" t="s">
        <v>575</v>
      </c>
    </row>
    <row r="57" spans="1:20" x14ac:dyDescent="0.35">
      <c r="A57" s="182" t="s">
        <v>1028</v>
      </c>
      <c r="B57" s="182" t="s">
        <v>1029</v>
      </c>
      <c r="C57" s="182" t="s">
        <v>1081</v>
      </c>
      <c r="D57" s="182" t="s">
        <v>1082</v>
      </c>
      <c r="E57" s="182" t="s">
        <v>574</v>
      </c>
      <c r="F57" s="182" t="s">
        <v>1172</v>
      </c>
      <c r="G57" s="183">
        <v>43871</v>
      </c>
      <c r="H57" s="182" t="s">
        <v>1032</v>
      </c>
      <c r="I57" s="184">
        <v>3832.66</v>
      </c>
      <c r="J57" s="182" t="s">
        <v>1177</v>
      </c>
      <c r="K57" s="182" t="s">
        <v>1178</v>
      </c>
      <c r="L57" s="182"/>
      <c r="M57" s="182" t="s">
        <v>1179</v>
      </c>
      <c r="N57" s="182" t="s">
        <v>575</v>
      </c>
      <c r="O57" s="182" t="s">
        <v>1180</v>
      </c>
      <c r="P57" s="182" t="s">
        <v>575</v>
      </c>
      <c r="Q57" s="182" t="s">
        <v>1178</v>
      </c>
      <c r="R57" s="183">
        <v>43861</v>
      </c>
      <c r="S57" s="182" t="s">
        <v>1181</v>
      </c>
      <c r="T57" s="182" t="s">
        <v>575</v>
      </c>
    </row>
    <row r="58" spans="1:20" x14ac:dyDescent="0.35">
      <c r="A58" s="182" t="s">
        <v>1028</v>
      </c>
      <c r="B58" s="182" t="s">
        <v>1029</v>
      </c>
      <c r="C58" s="182" t="s">
        <v>1081</v>
      </c>
      <c r="D58" s="182" t="s">
        <v>1082</v>
      </c>
      <c r="E58" s="182" t="s">
        <v>574</v>
      </c>
      <c r="F58" s="182" t="s">
        <v>1172</v>
      </c>
      <c r="G58" s="183">
        <v>43871</v>
      </c>
      <c r="H58" s="182" t="s">
        <v>1032</v>
      </c>
      <c r="I58" s="184">
        <v>4020.17</v>
      </c>
      <c r="J58" s="182" t="s">
        <v>1177</v>
      </c>
      <c r="K58" s="182" t="s">
        <v>1178</v>
      </c>
      <c r="L58" s="182"/>
      <c r="M58" s="182" t="s">
        <v>1182</v>
      </c>
      <c r="N58" s="182" t="s">
        <v>575</v>
      </c>
      <c r="O58" s="182" t="s">
        <v>1180</v>
      </c>
      <c r="P58" s="182" t="s">
        <v>575</v>
      </c>
      <c r="Q58" s="182" t="s">
        <v>1178</v>
      </c>
      <c r="R58" s="183">
        <v>43861</v>
      </c>
      <c r="S58" s="182" t="s">
        <v>1183</v>
      </c>
      <c r="T58" s="182" t="s">
        <v>575</v>
      </c>
    </row>
    <row r="59" spans="1:20" x14ac:dyDescent="0.35">
      <c r="A59" s="182" t="s">
        <v>1028</v>
      </c>
      <c r="B59" s="182" t="s">
        <v>1029</v>
      </c>
      <c r="C59" s="182" t="s">
        <v>1081</v>
      </c>
      <c r="D59" s="182" t="s">
        <v>1082</v>
      </c>
      <c r="E59" s="182" t="s">
        <v>574</v>
      </c>
      <c r="F59" s="182" t="s">
        <v>1172</v>
      </c>
      <c r="G59" s="183">
        <v>43872</v>
      </c>
      <c r="H59" s="182" t="s">
        <v>1032</v>
      </c>
      <c r="I59" s="184">
        <v>3065.53</v>
      </c>
      <c r="J59" s="182" t="s">
        <v>1177</v>
      </c>
      <c r="K59" s="182" t="s">
        <v>1178</v>
      </c>
      <c r="L59" s="182"/>
      <c r="M59" s="182" t="s">
        <v>1184</v>
      </c>
      <c r="N59" s="182" t="s">
        <v>575</v>
      </c>
      <c r="O59" s="182" t="s">
        <v>1180</v>
      </c>
      <c r="P59" s="182" t="s">
        <v>575</v>
      </c>
      <c r="Q59" s="182" t="s">
        <v>1178</v>
      </c>
      <c r="R59" s="183">
        <v>43861</v>
      </c>
      <c r="S59" s="182" t="s">
        <v>1185</v>
      </c>
      <c r="T59" s="182" t="s">
        <v>575</v>
      </c>
    </row>
    <row r="60" spans="1:20" x14ac:dyDescent="0.35">
      <c r="A60" s="182" t="s">
        <v>1028</v>
      </c>
      <c r="B60" s="182" t="s">
        <v>1029</v>
      </c>
      <c r="C60" s="182" t="s">
        <v>1081</v>
      </c>
      <c r="D60" s="182" t="s">
        <v>1082</v>
      </c>
      <c r="E60" s="182" t="s">
        <v>574</v>
      </c>
      <c r="F60" s="182" t="s">
        <v>1172</v>
      </c>
      <c r="G60" s="183">
        <v>43872</v>
      </c>
      <c r="H60" s="182" t="s">
        <v>1032</v>
      </c>
      <c r="I60" s="184">
        <v>1723.22</v>
      </c>
      <c r="J60" s="182" t="s">
        <v>1177</v>
      </c>
      <c r="K60" s="182" t="s">
        <v>1178</v>
      </c>
      <c r="L60" s="182"/>
      <c r="M60" s="182" t="s">
        <v>1186</v>
      </c>
      <c r="N60" s="182" t="s">
        <v>575</v>
      </c>
      <c r="O60" s="182" t="s">
        <v>1180</v>
      </c>
      <c r="P60" s="182" t="s">
        <v>575</v>
      </c>
      <c r="Q60" s="182" t="s">
        <v>1178</v>
      </c>
      <c r="R60" s="183">
        <v>43861</v>
      </c>
      <c r="S60" s="182" t="s">
        <v>1187</v>
      </c>
      <c r="T60" s="182" t="s">
        <v>575</v>
      </c>
    </row>
    <row r="61" spans="1:20" x14ac:dyDescent="0.35">
      <c r="A61" s="182" t="s">
        <v>1028</v>
      </c>
      <c r="B61" s="182" t="s">
        <v>1029</v>
      </c>
      <c r="C61" s="182" t="s">
        <v>579</v>
      </c>
      <c r="D61" s="182" t="s">
        <v>1071</v>
      </c>
      <c r="E61" s="182" t="s">
        <v>1188</v>
      </c>
      <c r="F61" s="182" t="s">
        <v>1172</v>
      </c>
      <c r="G61" s="183">
        <v>43873</v>
      </c>
      <c r="H61" s="182" t="s">
        <v>1032</v>
      </c>
      <c r="I61" s="184">
        <v>15275.19</v>
      </c>
      <c r="J61" s="182" t="s">
        <v>1189</v>
      </c>
      <c r="K61" s="182" t="s">
        <v>575</v>
      </c>
      <c r="L61" s="182"/>
      <c r="M61" s="182" t="s">
        <v>1190</v>
      </c>
      <c r="N61" s="182" t="s">
        <v>575</v>
      </c>
      <c r="O61" s="182" t="s">
        <v>575</v>
      </c>
      <c r="P61" s="182" t="s">
        <v>575</v>
      </c>
      <c r="Q61" s="182" t="s">
        <v>1191</v>
      </c>
      <c r="R61" s="183">
        <v>43861</v>
      </c>
      <c r="S61" s="182" t="s">
        <v>1192</v>
      </c>
      <c r="T61" s="182" t="s">
        <v>575</v>
      </c>
    </row>
    <row r="62" spans="1:20" x14ac:dyDescent="0.35">
      <c r="A62" s="182" t="s">
        <v>1028</v>
      </c>
      <c r="B62" s="182" t="s">
        <v>1029</v>
      </c>
      <c r="C62" s="182" t="s">
        <v>1063</v>
      </c>
      <c r="D62" s="182" t="s">
        <v>1064</v>
      </c>
      <c r="E62" s="182" t="s">
        <v>574</v>
      </c>
      <c r="F62" s="182" t="s">
        <v>1172</v>
      </c>
      <c r="G62" s="183">
        <v>43873</v>
      </c>
      <c r="H62" s="182" t="s">
        <v>1032</v>
      </c>
      <c r="I62" s="184">
        <v>4433.25</v>
      </c>
      <c r="J62" s="182" t="s">
        <v>1143</v>
      </c>
      <c r="K62" s="182" t="s">
        <v>1065</v>
      </c>
      <c r="L62" s="182"/>
      <c r="M62" s="182" t="s">
        <v>1193</v>
      </c>
      <c r="N62" s="182" t="s">
        <v>575</v>
      </c>
      <c r="O62" s="182" t="s">
        <v>1067</v>
      </c>
      <c r="P62" s="182" t="s">
        <v>575</v>
      </c>
      <c r="Q62" s="182" t="s">
        <v>1065</v>
      </c>
      <c r="R62" s="183">
        <v>43853</v>
      </c>
      <c r="S62" s="182" t="s">
        <v>1194</v>
      </c>
      <c r="T62" s="182" t="s">
        <v>575</v>
      </c>
    </row>
    <row r="63" spans="1:20" x14ac:dyDescent="0.35">
      <c r="A63" s="182" t="s">
        <v>1028</v>
      </c>
      <c r="B63" s="182" t="s">
        <v>1029</v>
      </c>
      <c r="C63" s="182" t="s">
        <v>1081</v>
      </c>
      <c r="D63" s="182" t="s">
        <v>1082</v>
      </c>
      <c r="E63" s="182" t="s">
        <v>574</v>
      </c>
      <c r="F63" s="182" t="s">
        <v>1172</v>
      </c>
      <c r="G63" s="183">
        <v>43873</v>
      </c>
      <c r="H63" s="182" t="s">
        <v>1032</v>
      </c>
      <c r="I63" s="184">
        <v>588.91999999999996</v>
      </c>
      <c r="J63" s="182" t="s">
        <v>1083</v>
      </c>
      <c r="K63" s="182" t="s">
        <v>1084</v>
      </c>
      <c r="L63" s="182"/>
      <c r="M63" s="182" t="s">
        <v>1195</v>
      </c>
      <c r="N63" s="182" t="s">
        <v>575</v>
      </c>
      <c r="O63" s="182" t="s">
        <v>1086</v>
      </c>
      <c r="P63" s="182" t="s">
        <v>575</v>
      </c>
      <c r="Q63" s="182" t="s">
        <v>1084</v>
      </c>
      <c r="R63" s="183">
        <v>43867</v>
      </c>
      <c r="S63" s="182" t="s">
        <v>1196</v>
      </c>
      <c r="T63" s="182" t="s">
        <v>575</v>
      </c>
    </row>
    <row r="64" spans="1:20" hidden="1" x14ac:dyDescent="0.35">
      <c r="A64" s="182" t="s">
        <v>1028</v>
      </c>
      <c r="B64" s="182" t="s">
        <v>1029</v>
      </c>
      <c r="C64" s="182" t="s">
        <v>579</v>
      </c>
      <c r="D64" s="182" t="s">
        <v>1071</v>
      </c>
      <c r="E64" s="182" t="s">
        <v>574</v>
      </c>
      <c r="F64" s="182" t="s">
        <v>1172</v>
      </c>
      <c r="G64" s="183">
        <v>43874</v>
      </c>
      <c r="H64" s="182" t="s">
        <v>1032</v>
      </c>
      <c r="I64" s="184">
        <v>108160.21</v>
      </c>
      <c r="J64" s="182" t="s">
        <v>1072</v>
      </c>
      <c r="K64" s="182" t="s">
        <v>1197</v>
      </c>
      <c r="L64" s="182" t="s">
        <v>2712</v>
      </c>
      <c r="M64" s="182" t="s">
        <v>1198</v>
      </c>
      <c r="N64" s="182" t="s">
        <v>575</v>
      </c>
      <c r="O64" s="182" t="s">
        <v>1199</v>
      </c>
      <c r="P64" s="182" t="s">
        <v>575</v>
      </c>
      <c r="Q64" s="182" t="s">
        <v>1197</v>
      </c>
      <c r="R64" s="183">
        <v>43864</v>
      </c>
      <c r="S64" s="182" t="s">
        <v>1200</v>
      </c>
      <c r="T64" s="182" t="s">
        <v>575</v>
      </c>
    </row>
    <row r="65" spans="1:20" hidden="1" x14ac:dyDescent="0.35">
      <c r="A65" s="182" t="s">
        <v>1028</v>
      </c>
      <c r="B65" s="182" t="s">
        <v>1029</v>
      </c>
      <c r="C65" s="182" t="s">
        <v>579</v>
      </c>
      <c r="D65" s="182" t="s">
        <v>1071</v>
      </c>
      <c r="E65" s="182" t="s">
        <v>574</v>
      </c>
      <c r="F65" s="182" t="s">
        <v>1172</v>
      </c>
      <c r="G65" s="183">
        <v>43874</v>
      </c>
      <c r="H65" s="182" t="s">
        <v>1032</v>
      </c>
      <c r="I65" s="184">
        <v>13114.37</v>
      </c>
      <c r="J65" s="182" t="s">
        <v>1072</v>
      </c>
      <c r="K65" s="182" t="s">
        <v>1201</v>
      </c>
      <c r="L65" s="182" t="s">
        <v>2712</v>
      </c>
      <c r="M65" s="182" t="s">
        <v>1202</v>
      </c>
      <c r="N65" s="182" t="s">
        <v>575</v>
      </c>
      <c r="O65" s="182" t="s">
        <v>1203</v>
      </c>
      <c r="P65" s="182" t="s">
        <v>575</v>
      </c>
      <c r="Q65" s="182" t="s">
        <v>1201</v>
      </c>
      <c r="R65" s="183">
        <v>43864</v>
      </c>
      <c r="S65" s="182" t="s">
        <v>1204</v>
      </c>
      <c r="T65" s="182" t="s">
        <v>575</v>
      </c>
    </row>
    <row r="66" spans="1:20" hidden="1" x14ac:dyDescent="0.35">
      <c r="A66" s="182" t="s">
        <v>1028</v>
      </c>
      <c r="B66" s="182" t="s">
        <v>1029</v>
      </c>
      <c r="C66" s="182" t="s">
        <v>579</v>
      </c>
      <c r="D66" s="182" t="s">
        <v>1071</v>
      </c>
      <c r="E66" s="182" t="s">
        <v>574</v>
      </c>
      <c r="F66" s="182" t="s">
        <v>1172</v>
      </c>
      <c r="G66" s="183">
        <v>43874</v>
      </c>
      <c r="H66" s="182" t="s">
        <v>1032</v>
      </c>
      <c r="I66" s="184">
        <v>4470.82</v>
      </c>
      <c r="J66" s="182" t="s">
        <v>1072</v>
      </c>
      <c r="K66" s="182" t="s">
        <v>1205</v>
      </c>
      <c r="L66" s="182" t="s">
        <v>2712</v>
      </c>
      <c r="M66" s="182" t="s">
        <v>1206</v>
      </c>
      <c r="N66" s="182" t="s">
        <v>575</v>
      </c>
      <c r="O66" s="182" t="s">
        <v>1207</v>
      </c>
      <c r="P66" s="182" t="s">
        <v>575</v>
      </c>
      <c r="Q66" s="182" t="s">
        <v>1205</v>
      </c>
      <c r="R66" s="183">
        <v>43864</v>
      </c>
      <c r="S66" s="182" t="s">
        <v>1208</v>
      </c>
      <c r="T66" s="182" t="s">
        <v>575</v>
      </c>
    </row>
    <row r="67" spans="1:20" hidden="1" x14ac:dyDescent="0.35">
      <c r="A67" s="182" t="s">
        <v>1028</v>
      </c>
      <c r="B67" s="182" t="s">
        <v>1029</v>
      </c>
      <c r="C67" s="182" t="s">
        <v>579</v>
      </c>
      <c r="D67" s="182" t="s">
        <v>1071</v>
      </c>
      <c r="E67" s="182" t="s">
        <v>574</v>
      </c>
      <c r="F67" s="182" t="s">
        <v>1172</v>
      </c>
      <c r="G67" s="183">
        <v>43874</v>
      </c>
      <c r="H67" s="182" t="s">
        <v>1032</v>
      </c>
      <c r="I67" s="184">
        <v>20230.419999999998</v>
      </c>
      <c r="J67" s="182" t="s">
        <v>1072</v>
      </c>
      <c r="K67" s="182" t="s">
        <v>58</v>
      </c>
      <c r="L67" s="182" t="s">
        <v>2713</v>
      </c>
      <c r="M67" s="182" t="s">
        <v>1209</v>
      </c>
      <c r="N67" s="182" t="s">
        <v>575</v>
      </c>
      <c r="O67" s="182" t="s">
        <v>1210</v>
      </c>
      <c r="P67" s="182" t="s">
        <v>575</v>
      </c>
      <c r="Q67" s="182" t="s">
        <v>58</v>
      </c>
      <c r="R67" s="183">
        <v>43864</v>
      </c>
      <c r="S67" s="182" t="s">
        <v>1211</v>
      </c>
      <c r="T67" s="182" t="s">
        <v>575</v>
      </c>
    </row>
    <row r="68" spans="1:20" hidden="1" x14ac:dyDescent="0.35">
      <c r="A68" s="182" t="s">
        <v>1028</v>
      </c>
      <c r="B68" s="182" t="s">
        <v>1029</v>
      </c>
      <c r="C68" s="182" t="s">
        <v>579</v>
      </c>
      <c r="D68" s="182" t="s">
        <v>1071</v>
      </c>
      <c r="E68" s="182" t="s">
        <v>574</v>
      </c>
      <c r="F68" s="182" t="s">
        <v>1172</v>
      </c>
      <c r="G68" s="183">
        <v>43874</v>
      </c>
      <c r="H68" s="182" t="s">
        <v>1032</v>
      </c>
      <c r="I68" s="184">
        <v>13412.39</v>
      </c>
      <c r="J68" s="182" t="s">
        <v>1072</v>
      </c>
      <c r="K68" s="182" t="s">
        <v>1212</v>
      </c>
      <c r="L68" s="182" t="s">
        <v>2712</v>
      </c>
      <c r="M68" s="182" t="s">
        <v>1213</v>
      </c>
      <c r="N68" s="182" t="s">
        <v>575</v>
      </c>
      <c r="O68" s="182" t="s">
        <v>1214</v>
      </c>
      <c r="P68" s="182" t="s">
        <v>575</v>
      </c>
      <c r="Q68" s="182" t="s">
        <v>1212</v>
      </c>
      <c r="R68" s="183">
        <v>43864</v>
      </c>
      <c r="S68" s="182" t="s">
        <v>1215</v>
      </c>
      <c r="T68" s="182" t="s">
        <v>575</v>
      </c>
    </row>
    <row r="69" spans="1:20" hidden="1" x14ac:dyDescent="0.35">
      <c r="A69" s="182" t="s">
        <v>1028</v>
      </c>
      <c r="B69" s="182" t="s">
        <v>1029</v>
      </c>
      <c r="C69" s="182" t="s">
        <v>579</v>
      </c>
      <c r="D69" s="182" t="s">
        <v>1071</v>
      </c>
      <c r="E69" s="182" t="s">
        <v>574</v>
      </c>
      <c r="F69" s="182" t="s">
        <v>1172</v>
      </c>
      <c r="G69" s="183">
        <v>43874</v>
      </c>
      <c r="H69" s="182" t="s">
        <v>1032</v>
      </c>
      <c r="I69" s="184">
        <v>6919.44</v>
      </c>
      <c r="J69" s="182" t="s">
        <v>1072</v>
      </c>
      <c r="K69" s="182" t="s">
        <v>58</v>
      </c>
      <c r="L69" s="182" t="s">
        <v>2713</v>
      </c>
      <c r="M69" s="182" t="s">
        <v>1216</v>
      </c>
      <c r="N69" s="182" t="s">
        <v>575</v>
      </c>
      <c r="O69" s="182" t="s">
        <v>1210</v>
      </c>
      <c r="P69" s="182" t="s">
        <v>575</v>
      </c>
      <c r="Q69" s="182" t="s">
        <v>58</v>
      </c>
      <c r="R69" s="183">
        <v>43804</v>
      </c>
      <c r="S69" s="182" t="s">
        <v>1217</v>
      </c>
      <c r="T69" s="182" t="s">
        <v>575</v>
      </c>
    </row>
    <row r="70" spans="1:20" hidden="1" x14ac:dyDescent="0.35">
      <c r="A70" s="182" t="s">
        <v>1028</v>
      </c>
      <c r="B70" s="182" t="s">
        <v>1029</v>
      </c>
      <c r="C70" s="182" t="s">
        <v>579</v>
      </c>
      <c r="D70" s="182" t="s">
        <v>1071</v>
      </c>
      <c r="E70" s="182" t="s">
        <v>574</v>
      </c>
      <c r="F70" s="182" t="s">
        <v>1172</v>
      </c>
      <c r="G70" s="183">
        <v>43874</v>
      </c>
      <c r="H70" s="182" t="s">
        <v>1032</v>
      </c>
      <c r="I70" s="184">
        <v>9151.92</v>
      </c>
      <c r="J70" s="182" t="s">
        <v>1072</v>
      </c>
      <c r="K70" s="182" t="s">
        <v>58</v>
      </c>
      <c r="L70" s="182" t="s">
        <v>2713</v>
      </c>
      <c r="M70" s="182" t="s">
        <v>1218</v>
      </c>
      <c r="N70" s="182" t="s">
        <v>575</v>
      </c>
      <c r="O70" s="182" t="s">
        <v>1210</v>
      </c>
      <c r="P70" s="182" t="s">
        <v>575</v>
      </c>
      <c r="Q70" s="182" t="s">
        <v>58</v>
      </c>
      <c r="R70" s="183">
        <v>43864</v>
      </c>
      <c r="S70" s="182" t="s">
        <v>1219</v>
      </c>
      <c r="T70" s="182" t="s">
        <v>575</v>
      </c>
    </row>
    <row r="71" spans="1:20" hidden="1" x14ac:dyDescent="0.35">
      <c r="A71" s="182" t="s">
        <v>1028</v>
      </c>
      <c r="B71" s="182" t="s">
        <v>1029</v>
      </c>
      <c r="C71" s="182" t="s">
        <v>579</v>
      </c>
      <c r="D71" s="182" t="s">
        <v>1071</v>
      </c>
      <c r="E71" s="182" t="s">
        <v>574</v>
      </c>
      <c r="F71" s="182" t="s">
        <v>1172</v>
      </c>
      <c r="G71" s="183">
        <v>43874</v>
      </c>
      <c r="H71" s="182" t="s">
        <v>1032</v>
      </c>
      <c r="I71" s="184">
        <v>12813.01</v>
      </c>
      <c r="J71" s="182" t="s">
        <v>1072</v>
      </c>
      <c r="K71" s="182" t="s">
        <v>58</v>
      </c>
      <c r="L71" s="182" t="s">
        <v>2713</v>
      </c>
      <c r="M71" s="182" t="s">
        <v>1220</v>
      </c>
      <c r="N71" s="182" t="s">
        <v>575</v>
      </c>
      <c r="O71" s="182" t="s">
        <v>1210</v>
      </c>
      <c r="P71" s="182" t="s">
        <v>575</v>
      </c>
      <c r="Q71" s="182" t="s">
        <v>58</v>
      </c>
      <c r="R71" s="183">
        <v>43864</v>
      </c>
      <c r="S71" s="182" t="s">
        <v>1221</v>
      </c>
      <c r="T71" s="182" t="s">
        <v>575</v>
      </c>
    </row>
    <row r="72" spans="1:20" hidden="1" x14ac:dyDescent="0.35">
      <c r="A72" s="182" t="s">
        <v>1028</v>
      </c>
      <c r="B72" s="182" t="s">
        <v>1029</v>
      </c>
      <c r="C72" s="182" t="s">
        <v>579</v>
      </c>
      <c r="D72" s="182" t="s">
        <v>1071</v>
      </c>
      <c r="E72" s="182" t="s">
        <v>574</v>
      </c>
      <c r="F72" s="182" t="s">
        <v>1172</v>
      </c>
      <c r="G72" s="183">
        <v>43874</v>
      </c>
      <c r="H72" s="182" t="s">
        <v>1032</v>
      </c>
      <c r="I72" s="184">
        <v>56058.37</v>
      </c>
      <c r="J72" s="182" t="s">
        <v>1072</v>
      </c>
      <c r="K72" s="182" t="s">
        <v>1222</v>
      </c>
      <c r="L72" s="182" t="s">
        <v>2712</v>
      </c>
      <c r="M72" s="182" t="s">
        <v>1223</v>
      </c>
      <c r="N72" s="182" t="s">
        <v>575</v>
      </c>
      <c r="O72" s="182" t="s">
        <v>1224</v>
      </c>
      <c r="P72" s="182" t="s">
        <v>575</v>
      </c>
      <c r="Q72" s="182" t="s">
        <v>1222</v>
      </c>
      <c r="R72" s="183">
        <v>43864</v>
      </c>
      <c r="S72" s="182" t="s">
        <v>1225</v>
      </c>
      <c r="T72" s="182" t="s">
        <v>575</v>
      </c>
    </row>
    <row r="73" spans="1:20" hidden="1" x14ac:dyDescent="0.35">
      <c r="A73" s="182" t="s">
        <v>1028</v>
      </c>
      <c r="B73" s="182" t="s">
        <v>1029</v>
      </c>
      <c r="C73" s="182" t="s">
        <v>579</v>
      </c>
      <c r="D73" s="182" t="s">
        <v>1071</v>
      </c>
      <c r="E73" s="182" t="s">
        <v>574</v>
      </c>
      <c r="F73" s="182" t="s">
        <v>1172</v>
      </c>
      <c r="G73" s="183">
        <v>43874</v>
      </c>
      <c r="H73" s="182" t="s">
        <v>1032</v>
      </c>
      <c r="I73" s="184">
        <v>27168.67</v>
      </c>
      <c r="J73" s="182" t="s">
        <v>1072</v>
      </c>
      <c r="K73" s="182" t="s">
        <v>1226</v>
      </c>
      <c r="L73" s="182" t="s">
        <v>2712</v>
      </c>
      <c r="M73" s="182" t="s">
        <v>1227</v>
      </c>
      <c r="N73" s="182" t="s">
        <v>575</v>
      </c>
      <c r="O73" s="182" t="s">
        <v>1228</v>
      </c>
      <c r="P73" s="182" t="s">
        <v>575</v>
      </c>
      <c r="Q73" s="182" t="s">
        <v>1226</v>
      </c>
      <c r="R73" s="183">
        <v>43864</v>
      </c>
      <c r="S73" s="182" t="s">
        <v>1229</v>
      </c>
      <c r="T73" s="182" t="s">
        <v>575</v>
      </c>
    </row>
    <row r="74" spans="1:20" hidden="1" x14ac:dyDescent="0.35">
      <c r="A74" s="182" t="s">
        <v>1028</v>
      </c>
      <c r="B74" s="182" t="s">
        <v>1029</v>
      </c>
      <c r="C74" s="182" t="s">
        <v>579</v>
      </c>
      <c r="D74" s="182" t="s">
        <v>1071</v>
      </c>
      <c r="E74" s="182" t="s">
        <v>574</v>
      </c>
      <c r="F74" s="182" t="s">
        <v>1172</v>
      </c>
      <c r="G74" s="183">
        <v>43874</v>
      </c>
      <c r="H74" s="182" t="s">
        <v>1032</v>
      </c>
      <c r="I74" s="184">
        <v>29211.52</v>
      </c>
      <c r="J74" s="182" t="s">
        <v>1072</v>
      </c>
      <c r="K74" s="182" t="s">
        <v>1230</v>
      </c>
      <c r="L74" s="182" t="s">
        <v>2712</v>
      </c>
      <c r="M74" s="182" t="s">
        <v>1231</v>
      </c>
      <c r="N74" s="182" t="s">
        <v>575</v>
      </c>
      <c r="O74" s="182" t="s">
        <v>1232</v>
      </c>
      <c r="P74" s="182" t="s">
        <v>575</v>
      </c>
      <c r="Q74" s="182" t="s">
        <v>1230</v>
      </c>
      <c r="R74" s="183">
        <v>43864</v>
      </c>
      <c r="S74" s="182" t="s">
        <v>1233</v>
      </c>
      <c r="T74" s="182" t="s">
        <v>575</v>
      </c>
    </row>
    <row r="75" spans="1:20" hidden="1" x14ac:dyDescent="0.35">
      <c r="A75" s="182" t="s">
        <v>1028</v>
      </c>
      <c r="B75" s="182" t="s">
        <v>1029</v>
      </c>
      <c r="C75" s="182" t="s">
        <v>579</v>
      </c>
      <c r="D75" s="182" t="s">
        <v>1071</v>
      </c>
      <c r="E75" s="182" t="s">
        <v>574</v>
      </c>
      <c r="F75" s="182" t="s">
        <v>1172</v>
      </c>
      <c r="G75" s="183">
        <v>43874</v>
      </c>
      <c r="H75" s="182" t="s">
        <v>1032</v>
      </c>
      <c r="I75" s="184">
        <v>27168.67</v>
      </c>
      <c r="J75" s="182" t="s">
        <v>1072</v>
      </c>
      <c r="K75" s="182" t="s">
        <v>1234</v>
      </c>
      <c r="L75" s="182" t="s">
        <v>2712</v>
      </c>
      <c r="M75" s="182" t="s">
        <v>1235</v>
      </c>
      <c r="N75" s="182" t="s">
        <v>575</v>
      </c>
      <c r="O75" s="182" t="s">
        <v>1236</v>
      </c>
      <c r="P75" s="182" t="s">
        <v>575</v>
      </c>
      <c r="Q75" s="182" t="s">
        <v>1234</v>
      </c>
      <c r="R75" s="183">
        <v>43864</v>
      </c>
      <c r="S75" s="182" t="s">
        <v>1237</v>
      </c>
      <c r="T75" s="182" t="s">
        <v>575</v>
      </c>
    </row>
    <row r="76" spans="1:20" hidden="1" x14ac:dyDescent="0.35">
      <c r="A76" s="182" t="s">
        <v>1028</v>
      </c>
      <c r="B76" s="182" t="s">
        <v>1029</v>
      </c>
      <c r="C76" s="182" t="s">
        <v>579</v>
      </c>
      <c r="D76" s="182" t="s">
        <v>1071</v>
      </c>
      <c r="E76" s="182" t="s">
        <v>574</v>
      </c>
      <c r="F76" s="182" t="s">
        <v>1172</v>
      </c>
      <c r="G76" s="183">
        <v>43874</v>
      </c>
      <c r="H76" s="182" t="s">
        <v>1032</v>
      </c>
      <c r="I76" s="184">
        <v>53113.29</v>
      </c>
      <c r="J76" s="182" t="s">
        <v>1072</v>
      </c>
      <c r="K76" s="182" t="s">
        <v>1238</v>
      </c>
      <c r="L76" s="182" t="s">
        <v>2712</v>
      </c>
      <c r="M76" s="182" t="s">
        <v>1239</v>
      </c>
      <c r="N76" s="182" t="s">
        <v>575</v>
      </c>
      <c r="O76" s="182" t="s">
        <v>1240</v>
      </c>
      <c r="P76" s="182" t="s">
        <v>575</v>
      </c>
      <c r="Q76" s="182" t="s">
        <v>1238</v>
      </c>
      <c r="R76" s="183">
        <v>43864</v>
      </c>
      <c r="S76" s="182" t="s">
        <v>1241</v>
      </c>
      <c r="T76" s="182" t="s">
        <v>575</v>
      </c>
    </row>
    <row r="77" spans="1:20" hidden="1" x14ac:dyDescent="0.35">
      <c r="A77" s="182" t="s">
        <v>1028</v>
      </c>
      <c r="B77" s="182" t="s">
        <v>1029</v>
      </c>
      <c r="C77" s="182" t="s">
        <v>579</v>
      </c>
      <c r="D77" s="182" t="s">
        <v>1071</v>
      </c>
      <c r="E77" s="182" t="s">
        <v>574</v>
      </c>
      <c r="F77" s="182" t="s">
        <v>1172</v>
      </c>
      <c r="G77" s="183">
        <v>43874</v>
      </c>
      <c r="H77" s="182" t="s">
        <v>1032</v>
      </c>
      <c r="I77" s="184">
        <v>26824.79</v>
      </c>
      <c r="J77" s="182" t="s">
        <v>1072</v>
      </c>
      <c r="K77" s="182" t="s">
        <v>1242</v>
      </c>
      <c r="L77" s="182" t="s">
        <v>2712</v>
      </c>
      <c r="M77" s="182" t="s">
        <v>1243</v>
      </c>
      <c r="N77" s="182" t="s">
        <v>575</v>
      </c>
      <c r="O77" s="182" t="s">
        <v>1244</v>
      </c>
      <c r="P77" s="182" t="s">
        <v>575</v>
      </c>
      <c r="Q77" s="182" t="s">
        <v>1242</v>
      </c>
      <c r="R77" s="183">
        <v>43864</v>
      </c>
      <c r="S77" s="182" t="s">
        <v>1245</v>
      </c>
      <c r="T77" s="182" t="s">
        <v>575</v>
      </c>
    </row>
    <row r="78" spans="1:20" hidden="1" x14ac:dyDescent="0.35">
      <c r="A78" s="182" t="s">
        <v>1028</v>
      </c>
      <c r="B78" s="182" t="s">
        <v>1029</v>
      </c>
      <c r="C78" s="182" t="s">
        <v>579</v>
      </c>
      <c r="D78" s="182" t="s">
        <v>1071</v>
      </c>
      <c r="E78" s="182" t="s">
        <v>574</v>
      </c>
      <c r="F78" s="182" t="s">
        <v>1172</v>
      </c>
      <c r="G78" s="183">
        <v>43874</v>
      </c>
      <c r="H78" s="182" t="s">
        <v>1032</v>
      </c>
      <c r="I78" s="184">
        <v>79909.2</v>
      </c>
      <c r="J78" s="182" t="s">
        <v>1072</v>
      </c>
      <c r="K78" s="182" t="s">
        <v>1246</v>
      </c>
      <c r="L78" s="182" t="s">
        <v>2712</v>
      </c>
      <c r="M78" s="182" t="s">
        <v>1247</v>
      </c>
      <c r="N78" s="182" t="s">
        <v>575</v>
      </c>
      <c r="O78" s="182" t="s">
        <v>1248</v>
      </c>
      <c r="P78" s="182" t="s">
        <v>575</v>
      </c>
      <c r="Q78" s="182" t="s">
        <v>1246</v>
      </c>
      <c r="R78" s="183">
        <v>43864</v>
      </c>
      <c r="S78" s="182" t="s">
        <v>1249</v>
      </c>
      <c r="T78" s="182" t="s">
        <v>575</v>
      </c>
    </row>
    <row r="79" spans="1:20" hidden="1" x14ac:dyDescent="0.35">
      <c r="A79" s="182" t="s">
        <v>1028</v>
      </c>
      <c r="B79" s="182" t="s">
        <v>1029</v>
      </c>
      <c r="C79" s="182" t="s">
        <v>579</v>
      </c>
      <c r="D79" s="182" t="s">
        <v>1071</v>
      </c>
      <c r="E79" s="182" t="s">
        <v>574</v>
      </c>
      <c r="F79" s="182" t="s">
        <v>1172</v>
      </c>
      <c r="G79" s="183">
        <v>43874</v>
      </c>
      <c r="H79" s="182" t="s">
        <v>1032</v>
      </c>
      <c r="I79" s="184">
        <v>17982.599999999999</v>
      </c>
      <c r="J79" s="182" t="s">
        <v>1072</v>
      </c>
      <c r="K79" s="182" t="s">
        <v>1250</v>
      </c>
      <c r="L79" s="182" t="s">
        <v>2713</v>
      </c>
      <c r="M79" s="182" t="s">
        <v>1251</v>
      </c>
      <c r="N79" s="182" t="s">
        <v>575</v>
      </c>
      <c r="O79" s="182" t="s">
        <v>1252</v>
      </c>
      <c r="P79" s="182" t="s">
        <v>575</v>
      </c>
      <c r="Q79" s="182" t="s">
        <v>1250</v>
      </c>
      <c r="R79" s="183">
        <v>43864</v>
      </c>
      <c r="S79" s="182" t="s">
        <v>1253</v>
      </c>
      <c r="T79" s="182" t="s">
        <v>575</v>
      </c>
    </row>
    <row r="80" spans="1:20" hidden="1" x14ac:dyDescent="0.35">
      <c r="A80" s="182" t="s">
        <v>1028</v>
      </c>
      <c r="B80" s="182" t="s">
        <v>1029</v>
      </c>
      <c r="C80" s="182" t="s">
        <v>579</v>
      </c>
      <c r="D80" s="182" t="s">
        <v>1071</v>
      </c>
      <c r="E80" s="182" t="s">
        <v>574</v>
      </c>
      <c r="F80" s="182" t="s">
        <v>1172</v>
      </c>
      <c r="G80" s="183">
        <v>43874</v>
      </c>
      <c r="H80" s="182" t="s">
        <v>1032</v>
      </c>
      <c r="I80" s="184">
        <v>24142.28</v>
      </c>
      <c r="J80" s="182" t="s">
        <v>1072</v>
      </c>
      <c r="K80" s="182" t="s">
        <v>1254</v>
      </c>
      <c r="L80" s="182" t="s">
        <v>2712</v>
      </c>
      <c r="M80" s="182" t="s">
        <v>1255</v>
      </c>
      <c r="N80" s="182" t="s">
        <v>575</v>
      </c>
      <c r="O80" s="182" t="s">
        <v>1256</v>
      </c>
      <c r="P80" s="182" t="s">
        <v>575</v>
      </c>
      <c r="Q80" s="182" t="s">
        <v>1254</v>
      </c>
      <c r="R80" s="183">
        <v>43864</v>
      </c>
      <c r="S80" s="182" t="s">
        <v>1257</v>
      </c>
      <c r="T80" s="182" t="s">
        <v>575</v>
      </c>
    </row>
    <row r="81" spans="1:20" hidden="1" x14ac:dyDescent="0.35">
      <c r="A81" s="182" t="s">
        <v>1028</v>
      </c>
      <c r="B81" s="182" t="s">
        <v>1029</v>
      </c>
      <c r="C81" s="182" t="s">
        <v>579</v>
      </c>
      <c r="D81" s="182" t="s">
        <v>1071</v>
      </c>
      <c r="E81" s="182" t="s">
        <v>574</v>
      </c>
      <c r="F81" s="182" t="s">
        <v>1172</v>
      </c>
      <c r="G81" s="183">
        <v>43874</v>
      </c>
      <c r="H81" s="182" t="s">
        <v>1032</v>
      </c>
      <c r="I81" s="184">
        <v>29211.52</v>
      </c>
      <c r="J81" s="182" t="s">
        <v>1072</v>
      </c>
      <c r="K81" s="182" t="s">
        <v>1258</v>
      </c>
      <c r="L81" s="182" t="s">
        <v>2712</v>
      </c>
      <c r="M81" s="182" t="s">
        <v>1259</v>
      </c>
      <c r="N81" s="182" t="s">
        <v>575</v>
      </c>
      <c r="O81" s="182" t="s">
        <v>1260</v>
      </c>
      <c r="P81" s="182" t="s">
        <v>575</v>
      </c>
      <c r="Q81" s="182" t="s">
        <v>1258</v>
      </c>
      <c r="R81" s="183">
        <v>43864</v>
      </c>
      <c r="S81" s="182" t="s">
        <v>1261</v>
      </c>
      <c r="T81" s="182" t="s">
        <v>575</v>
      </c>
    </row>
    <row r="82" spans="1:20" x14ac:dyDescent="0.35">
      <c r="A82" s="182" t="s">
        <v>1028</v>
      </c>
      <c r="B82" s="182" t="s">
        <v>1029</v>
      </c>
      <c r="C82" s="182" t="s">
        <v>1081</v>
      </c>
      <c r="D82" s="182" t="s">
        <v>1082</v>
      </c>
      <c r="E82" s="182" t="s">
        <v>574</v>
      </c>
      <c r="F82" s="182" t="s">
        <v>1172</v>
      </c>
      <c r="G82" s="183">
        <v>43878</v>
      </c>
      <c r="H82" s="182" t="s">
        <v>1032</v>
      </c>
      <c r="I82" s="184">
        <v>869.32</v>
      </c>
      <c r="J82" s="182" t="s">
        <v>1177</v>
      </c>
      <c r="K82" s="182" t="s">
        <v>1262</v>
      </c>
      <c r="L82" s="182"/>
      <c r="M82" s="182" t="s">
        <v>1263</v>
      </c>
      <c r="N82" s="182" t="s">
        <v>575</v>
      </c>
      <c r="O82" s="182" t="s">
        <v>1264</v>
      </c>
      <c r="P82" s="182" t="s">
        <v>575</v>
      </c>
      <c r="Q82" s="182" t="s">
        <v>1262</v>
      </c>
      <c r="R82" s="183">
        <v>43872</v>
      </c>
      <c r="S82" s="182" t="s">
        <v>1265</v>
      </c>
      <c r="T82" s="182" t="s">
        <v>575</v>
      </c>
    </row>
    <row r="83" spans="1:20" x14ac:dyDescent="0.35">
      <c r="A83" s="182" t="s">
        <v>1028</v>
      </c>
      <c r="B83" s="182" t="s">
        <v>1029</v>
      </c>
      <c r="C83" s="182" t="s">
        <v>1081</v>
      </c>
      <c r="D83" s="182" t="s">
        <v>1082</v>
      </c>
      <c r="E83" s="182" t="s">
        <v>574</v>
      </c>
      <c r="F83" s="182" t="s">
        <v>1172</v>
      </c>
      <c r="G83" s="183">
        <v>43878</v>
      </c>
      <c r="H83" s="182" t="s">
        <v>1032</v>
      </c>
      <c r="I83" s="184">
        <v>345.53</v>
      </c>
      <c r="J83" s="182" t="s">
        <v>1177</v>
      </c>
      <c r="K83" s="182" t="s">
        <v>1262</v>
      </c>
      <c r="L83" s="182"/>
      <c r="M83" s="182" t="s">
        <v>1263</v>
      </c>
      <c r="N83" s="182" t="s">
        <v>575</v>
      </c>
      <c r="O83" s="182" t="s">
        <v>1264</v>
      </c>
      <c r="P83" s="182" t="s">
        <v>575</v>
      </c>
      <c r="Q83" s="182" t="s">
        <v>1262</v>
      </c>
      <c r="R83" s="183">
        <v>43872</v>
      </c>
      <c r="S83" s="182" t="s">
        <v>1265</v>
      </c>
      <c r="T83" s="182" t="s">
        <v>575</v>
      </c>
    </row>
    <row r="84" spans="1:20" x14ac:dyDescent="0.35">
      <c r="A84" s="182" t="s">
        <v>1028</v>
      </c>
      <c r="B84" s="182" t="s">
        <v>1029</v>
      </c>
      <c r="C84" s="182" t="s">
        <v>1081</v>
      </c>
      <c r="D84" s="182" t="s">
        <v>1082</v>
      </c>
      <c r="E84" s="182" t="s">
        <v>574</v>
      </c>
      <c r="F84" s="182" t="s">
        <v>1172</v>
      </c>
      <c r="G84" s="183">
        <v>43878</v>
      </c>
      <c r="H84" s="182" t="s">
        <v>1032</v>
      </c>
      <c r="I84" s="184">
        <v>977.24</v>
      </c>
      <c r="J84" s="182" t="s">
        <v>1177</v>
      </c>
      <c r="K84" s="182" t="s">
        <v>1262</v>
      </c>
      <c r="L84" s="182"/>
      <c r="M84" s="182" t="s">
        <v>1266</v>
      </c>
      <c r="N84" s="182" t="s">
        <v>575</v>
      </c>
      <c r="O84" s="182" t="s">
        <v>1264</v>
      </c>
      <c r="P84" s="182" t="s">
        <v>575</v>
      </c>
      <c r="Q84" s="182" t="s">
        <v>1262</v>
      </c>
      <c r="R84" s="183">
        <v>43872</v>
      </c>
      <c r="S84" s="182" t="s">
        <v>1267</v>
      </c>
      <c r="T84" s="182" t="s">
        <v>575</v>
      </c>
    </row>
    <row r="85" spans="1:20" hidden="1" x14ac:dyDescent="0.35">
      <c r="A85" s="182" t="s">
        <v>1028</v>
      </c>
      <c r="B85" s="182" t="s">
        <v>1029</v>
      </c>
      <c r="C85" s="182" t="s">
        <v>579</v>
      </c>
      <c r="D85" s="182" t="s">
        <v>1071</v>
      </c>
      <c r="E85" s="182" t="s">
        <v>574</v>
      </c>
      <c r="F85" s="182" t="s">
        <v>1172</v>
      </c>
      <c r="G85" s="183">
        <v>43885</v>
      </c>
      <c r="H85" s="182" t="s">
        <v>1032</v>
      </c>
      <c r="I85" s="184">
        <v>8749.5</v>
      </c>
      <c r="J85" s="182" t="s">
        <v>1072</v>
      </c>
      <c r="K85" s="182" t="s">
        <v>1268</v>
      </c>
      <c r="L85" s="182" t="s">
        <v>2712</v>
      </c>
      <c r="M85" s="182" t="s">
        <v>1269</v>
      </c>
      <c r="N85" s="182" t="s">
        <v>575</v>
      </c>
      <c r="O85" s="182" t="s">
        <v>1270</v>
      </c>
      <c r="P85" s="182" t="s">
        <v>575</v>
      </c>
      <c r="Q85" s="182" t="s">
        <v>1268</v>
      </c>
      <c r="R85" s="183">
        <v>43864</v>
      </c>
      <c r="S85" s="182" t="s">
        <v>1271</v>
      </c>
      <c r="T85" s="182" t="s">
        <v>575</v>
      </c>
    </row>
    <row r="86" spans="1:20" hidden="1" x14ac:dyDescent="0.35">
      <c r="A86" s="182" t="s">
        <v>1028</v>
      </c>
      <c r="B86" s="182" t="s">
        <v>1029</v>
      </c>
      <c r="C86" s="182" t="s">
        <v>579</v>
      </c>
      <c r="D86" s="182" t="s">
        <v>1071</v>
      </c>
      <c r="E86" s="182" t="s">
        <v>574</v>
      </c>
      <c r="F86" s="182" t="s">
        <v>1172</v>
      </c>
      <c r="G86" s="183">
        <v>43885</v>
      </c>
      <c r="H86" s="182" t="s">
        <v>1032</v>
      </c>
      <c r="I86" s="184">
        <v>56998.14</v>
      </c>
      <c r="J86" s="182" t="s">
        <v>1072</v>
      </c>
      <c r="K86" s="182" t="s">
        <v>1272</v>
      </c>
      <c r="L86" s="182" t="s">
        <v>2713</v>
      </c>
      <c r="M86" s="182" t="s">
        <v>1273</v>
      </c>
      <c r="N86" s="182" t="s">
        <v>575</v>
      </c>
      <c r="O86" s="182" t="s">
        <v>1274</v>
      </c>
      <c r="P86" s="182" t="s">
        <v>575</v>
      </c>
      <c r="Q86" s="182" t="s">
        <v>1272</v>
      </c>
      <c r="R86" s="183">
        <v>43864</v>
      </c>
      <c r="S86" s="182" t="s">
        <v>1275</v>
      </c>
      <c r="T86" s="182" t="s">
        <v>575</v>
      </c>
    </row>
    <row r="87" spans="1:20" hidden="1" x14ac:dyDescent="0.35">
      <c r="A87" s="182" t="s">
        <v>1028</v>
      </c>
      <c r="B87" s="182" t="s">
        <v>1029</v>
      </c>
      <c r="C87" s="182" t="s">
        <v>579</v>
      </c>
      <c r="D87" s="182" t="s">
        <v>1071</v>
      </c>
      <c r="E87" s="182" t="s">
        <v>574</v>
      </c>
      <c r="F87" s="182" t="s">
        <v>1172</v>
      </c>
      <c r="G87" s="183">
        <v>43885</v>
      </c>
      <c r="H87" s="182" t="s">
        <v>1032</v>
      </c>
      <c r="I87" s="184">
        <v>10795.66</v>
      </c>
      <c r="J87" s="182" t="s">
        <v>1072</v>
      </c>
      <c r="K87" s="182" t="s">
        <v>1276</v>
      </c>
      <c r="L87" s="182" t="s">
        <v>2712</v>
      </c>
      <c r="M87" s="182" t="s">
        <v>1277</v>
      </c>
      <c r="N87" s="182" t="s">
        <v>575</v>
      </c>
      <c r="O87" s="182" t="s">
        <v>1278</v>
      </c>
      <c r="P87" s="182" t="s">
        <v>575</v>
      </c>
      <c r="Q87" s="182" t="s">
        <v>1276</v>
      </c>
      <c r="R87" s="183">
        <v>43864</v>
      </c>
      <c r="S87" s="182" t="s">
        <v>1279</v>
      </c>
      <c r="T87" s="182" t="s">
        <v>575</v>
      </c>
    </row>
    <row r="88" spans="1:20" hidden="1" x14ac:dyDescent="0.35">
      <c r="A88" s="182" t="s">
        <v>1028</v>
      </c>
      <c r="B88" s="182" t="s">
        <v>1029</v>
      </c>
      <c r="C88" s="182" t="s">
        <v>579</v>
      </c>
      <c r="D88" s="182" t="s">
        <v>1071</v>
      </c>
      <c r="E88" s="182" t="s">
        <v>574</v>
      </c>
      <c r="F88" s="182" t="s">
        <v>1172</v>
      </c>
      <c r="G88" s="183">
        <v>43885</v>
      </c>
      <c r="H88" s="182" t="s">
        <v>1032</v>
      </c>
      <c r="I88" s="184">
        <v>48228.5</v>
      </c>
      <c r="J88" s="182" t="s">
        <v>1072</v>
      </c>
      <c r="K88" s="182" t="s">
        <v>1280</v>
      </c>
      <c r="L88" s="182" t="s">
        <v>2712</v>
      </c>
      <c r="M88" s="182" t="s">
        <v>1281</v>
      </c>
      <c r="N88" s="182" t="s">
        <v>575</v>
      </c>
      <c r="O88" s="182" t="s">
        <v>1282</v>
      </c>
      <c r="P88" s="182" t="s">
        <v>575</v>
      </c>
      <c r="Q88" s="182" t="s">
        <v>1280</v>
      </c>
      <c r="R88" s="183">
        <v>43864</v>
      </c>
      <c r="S88" s="182" t="s">
        <v>1283</v>
      </c>
      <c r="T88" s="182" t="s">
        <v>575</v>
      </c>
    </row>
    <row r="89" spans="1:20" hidden="1" x14ac:dyDescent="0.35">
      <c r="A89" s="182" t="s">
        <v>1028</v>
      </c>
      <c r="B89" s="182" t="s">
        <v>1029</v>
      </c>
      <c r="C89" s="182" t="s">
        <v>579</v>
      </c>
      <c r="D89" s="182" t="s">
        <v>1071</v>
      </c>
      <c r="E89" s="182" t="s">
        <v>574</v>
      </c>
      <c r="F89" s="182" t="s">
        <v>1172</v>
      </c>
      <c r="G89" s="183">
        <v>43885</v>
      </c>
      <c r="H89" s="182" t="s">
        <v>1032</v>
      </c>
      <c r="I89" s="184">
        <v>56597.65</v>
      </c>
      <c r="J89" s="182" t="s">
        <v>1072</v>
      </c>
      <c r="K89" s="182" t="s">
        <v>1284</v>
      </c>
      <c r="L89" s="182" t="s">
        <v>2712</v>
      </c>
      <c r="M89" s="182" t="s">
        <v>1285</v>
      </c>
      <c r="N89" s="182" t="s">
        <v>575</v>
      </c>
      <c r="O89" s="182" t="s">
        <v>1286</v>
      </c>
      <c r="P89" s="182" t="s">
        <v>575</v>
      </c>
      <c r="Q89" s="182" t="s">
        <v>1284</v>
      </c>
      <c r="R89" s="183">
        <v>43864</v>
      </c>
      <c r="S89" s="182" t="s">
        <v>1287</v>
      </c>
      <c r="T89" s="182" t="s">
        <v>575</v>
      </c>
    </row>
    <row r="90" spans="1:20" x14ac:dyDescent="0.35">
      <c r="A90" s="182" t="s">
        <v>1028</v>
      </c>
      <c r="B90" s="182" t="s">
        <v>1029</v>
      </c>
      <c r="C90" s="182" t="s">
        <v>1063</v>
      </c>
      <c r="D90" s="182" t="s">
        <v>1064</v>
      </c>
      <c r="E90" s="182" t="s">
        <v>574</v>
      </c>
      <c r="F90" s="182" t="s">
        <v>1172</v>
      </c>
      <c r="G90" s="183">
        <v>43885</v>
      </c>
      <c r="H90" s="182" t="s">
        <v>1032</v>
      </c>
      <c r="I90" s="184">
        <v>15.42</v>
      </c>
      <c r="J90" s="182" t="s">
        <v>1288</v>
      </c>
      <c r="K90" s="182" t="s">
        <v>1065</v>
      </c>
      <c r="L90" s="182"/>
      <c r="M90" s="182" t="s">
        <v>1289</v>
      </c>
      <c r="N90" s="182" t="s">
        <v>575</v>
      </c>
      <c r="O90" s="182" t="s">
        <v>1067</v>
      </c>
      <c r="P90" s="182" t="s">
        <v>575</v>
      </c>
      <c r="Q90" s="182" t="s">
        <v>1065</v>
      </c>
      <c r="R90" s="183">
        <v>43865</v>
      </c>
      <c r="S90" s="182" t="s">
        <v>1290</v>
      </c>
      <c r="T90" s="182" t="s">
        <v>575</v>
      </c>
    </row>
    <row r="91" spans="1:20" hidden="1" x14ac:dyDescent="0.35">
      <c r="A91" s="182" t="s">
        <v>1028</v>
      </c>
      <c r="B91" s="182" t="s">
        <v>1029</v>
      </c>
      <c r="C91" s="182" t="s">
        <v>579</v>
      </c>
      <c r="D91" s="182" t="s">
        <v>1071</v>
      </c>
      <c r="E91" s="182" t="s">
        <v>574</v>
      </c>
      <c r="F91" s="182" t="s">
        <v>1172</v>
      </c>
      <c r="G91" s="183">
        <v>43886</v>
      </c>
      <c r="H91" s="182" t="s">
        <v>1032</v>
      </c>
      <c r="I91" s="184">
        <v>52987.88</v>
      </c>
      <c r="J91" s="182" t="s">
        <v>1072</v>
      </c>
      <c r="K91" s="182" t="s">
        <v>1291</v>
      </c>
      <c r="L91" s="182" t="s">
        <v>2712</v>
      </c>
      <c r="M91" s="182" t="s">
        <v>1292</v>
      </c>
      <c r="N91" s="182" t="s">
        <v>575</v>
      </c>
      <c r="O91" s="182" t="s">
        <v>1293</v>
      </c>
      <c r="P91" s="182" t="s">
        <v>575</v>
      </c>
      <c r="Q91" s="182" t="s">
        <v>1291</v>
      </c>
      <c r="R91" s="183">
        <v>43843</v>
      </c>
      <c r="S91" s="182" t="s">
        <v>1294</v>
      </c>
      <c r="T91" s="182" t="s">
        <v>575</v>
      </c>
    </row>
    <row r="92" spans="1:20" x14ac:dyDescent="0.35">
      <c r="A92" s="182" t="s">
        <v>1028</v>
      </c>
      <c r="B92" s="182" t="s">
        <v>1029</v>
      </c>
      <c r="C92" s="182" t="s">
        <v>1063</v>
      </c>
      <c r="D92" s="182" t="s">
        <v>1064</v>
      </c>
      <c r="E92" s="182" t="s">
        <v>574</v>
      </c>
      <c r="F92" s="182" t="s">
        <v>1172</v>
      </c>
      <c r="G92" s="183">
        <v>43886</v>
      </c>
      <c r="H92" s="182" t="s">
        <v>1032</v>
      </c>
      <c r="I92" s="184">
        <v>4433.25</v>
      </c>
      <c r="J92" s="182" t="s">
        <v>1143</v>
      </c>
      <c r="K92" s="182" t="s">
        <v>1065</v>
      </c>
      <c r="L92" s="182"/>
      <c r="M92" s="182" t="s">
        <v>1295</v>
      </c>
      <c r="N92" s="182" t="s">
        <v>575</v>
      </c>
      <c r="O92" s="182" t="s">
        <v>1067</v>
      </c>
      <c r="P92" s="182" t="s">
        <v>575</v>
      </c>
      <c r="Q92" s="182" t="s">
        <v>1065</v>
      </c>
      <c r="R92" s="183">
        <v>43867</v>
      </c>
      <c r="S92" s="182" t="s">
        <v>1296</v>
      </c>
      <c r="T92" s="182" t="s">
        <v>575</v>
      </c>
    </row>
    <row r="93" spans="1:20" x14ac:dyDescent="0.35">
      <c r="A93" s="182" t="s">
        <v>1028</v>
      </c>
      <c r="B93" s="182" t="s">
        <v>1029</v>
      </c>
      <c r="C93" s="182" t="s">
        <v>1063</v>
      </c>
      <c r="D93" s="182" t="s">
        <v>1064</v>
      </c>
      <c r="E93" s="182" t="s">
        <v>574</v>
      </c>
      <c r="F93" s="182" t="s">
        <v>1172</v>
      </c>
      <c r="G93" s="183">
        <v>43886</v>
      </c>
      <c r="H93" s="182" t="s">
        <v>1032</v>
      </c>
      <c r="I93" s="184">
        <v>4433.25</v>
      </c>
      <c r="J93" s="182" t="s">
        <v>1143</v>
      </c>
      <c r="K93" s="182" t="s">
        <v>1065</v>
      </c>
      <c r="L93" s="182"/>
      <c r="M93" s="182" t="s">
        <v>1297</v>
      </c>
      <c r="N93" s="182" t="s">
        <v>575</v>
      </c>
      <c r="O93" s="182" t="s">
        <v>1067</v>
      </c>
      <c r="P93" s="182" t="s">
        <v>575</v>
      </c>
      <c r="Q93" s="182" t="s">
        <v>1065</v>
      </c>
      <c r="R93" s="183">
        <v>43867</v>
      </c>
      <c r="S93" s="182" t="s">
        <v>1298</v>
      </c>
      <c r="T93" s="182" t="s">
        <v>575</v>
      </c>
    </row>
    <row r="94" spans="1:20" hidden="1" x14ac:dyDescent="0.35">
      <c r="A94" s="182" t="s">
        <v>1028</v>
      </c>
      <c r="B94" s="182" t="s">
        <v>1029</v>
      </c>
      <c r="C94" s="182" t="s">
        <v>579</v>
      </c>
      <c r="D94" s="182" t="s">
        <v>1071</v>
      </c>
      <c r="E94" s="182" t="s">
        <v>574</v>
      </c>
      <c r="F94" s="182" t="s">
        <v>1172</v>
      </c>
      <c r="G94" s="183">
        <v>43887</v>
      </c>
      <c r="H94" s="182" t="s">
        <v>1032</v>
      </c>
      <c r="I94" s="184">
        <v>4470.82</v>
      </c>
      <c r="J94" s="182" t="s">
        <v>1072</v>
      </c>
      <c r="K94" s="182" t="s">
        <v>1299</v>
      </c>
      <c r="L94" s="182" t="s">
        <v>2712</v>
      </c>
      <c r="M94" s="182" t="s">
        <v>1300</v>
      </c>
      <c r="N94" s="182" t="s">
        <v>575</v>
      </c>
      <c r="O94" s="182" t="s">
        <v>1301</v>
      </c>
      <c r="P94" s="182" t="s">
        <v>575</v>
      </c>
      <c r="Q94" s="182" t="s">
        <v>1299</v>
      </c>
      <c r="R94" s="183">
        <v>43864</v>
      </c>
      <c r="S94" s="182" t="s">
        <v>1302</v>
      </c>
      <c r="T94" s="182" t="s">
        <v>575</v>
      </c>
    </row>
    <row r="95" spans="1:20" hidden="1" x14ac:dyDescent="0.35">
      <c r="A95" s="182" t="s">
        <v>1028</v>
      </c>
      <c r="B95" s="182" t="s">
        <v>1029</v>
      </c>
      <c r="C95" s="182" t="s">
        <v>579</v>
      </c>
      <c r="D95" s="182" t="s">
        <v>1071</v>
      </c>
      <c r="E95" s="182" t="s">
        <v>574</v>
      </c>
      <c r="F95" s="182" t="s">
        <v>1172</v>
      </c>
      <c r="G95" s="183">
        <v>43887</v>
      </c>
      <c r="H95" s="182" t="s">
        <v>1032</v>
      </c>
      <c r="I95" s="184">
        <v>4470.82</v>
      </c>
      <c r="J95" s="182" t="s">
        <v>1072</v>
      </c>
      <c r="K95" s="182" t="s">
        <v>1303</v>
      </c>
      <c r="L95" s="182" t="s">
        <v>2713</v>
      </c>
      <c r="M95" s="182" t="s">
        <v>1304</v>
      </c>
      <c r="N95" s="182" t="s">
        <v>575</v>
      </c>
      <c r="O95" s="182" t="s">
        <v>1305</v>
      </c>
      <c r="P95" s="182" t="s">
        <v>575</v>
      </c>
      <c r="Q95" s="182" t="s">
        <v>1303</v>
      </c>
      <c r="R95" s="183">
        <v>43864</v>
      </c>
      <c r="S95" s="182" t="s">
        <v>1306</v>
      </c>
      <c r="T95" s="182" t="s">
        <v>575</v>
      </c>
    </row>
    <row r="96" spans="1:20" x14ac:dyDescent="0.35">
      <c r="A96" s="182" t="s">
        <v>1028</v>
      </c>
      <c r="B96" s="182" t="s">
        <v>1029</v>
      </c>
      <c r="C96" s="182" t="s">
        <v>1063</v>
      </c>
      <c r="D96" s="182" t="s">
        <v>1064</v>
      </c>
      <c r="E96" s="182" t="s">
        <v>574</v>
      </c>
      <c r="F96" s="182" t="s">
        <v>1172</v>
      </c>
      <c r="G96" s="183">
        <v>43887</v>
      </c>
      <c r="H96" s="182" t="s">
        <v>1032</v>
      </c>
      <c r="I96" s="184">
        <v>487.02</v>
      </c>
      <c r="J96" s="182" t="s">
        <v>1091</v>
      </c>
      <c r="K96" s="182" t="s">
        <v>1092</v>
      </c>
      <c r="L96" s="182"/>
      <c r="M96" s="182" t="s">
        <v>1307</v>
      </c>
      <c r="N96" s="182" t="s">
        <v>575</v>
      </c>
      <c r="O96" s="182" t="s">
        <v>1094</v>
      </c>
      <c r="P96" s="182" t="s">
        <v>575</v>
      </c>
      <c r="Q96" s="182" t="s">
        <v>1092</v>
      </c>
      <c r="R96" s="183">
        <v>43884</v>
      </c>
      <c r="S96" s="182" t="s">
        <v>1308</v>
      </c>
      <c r="T96" s="182" t="s">
        <v>575</v>
      </c>
    </row>
    <row r="97" spans="1:20" x14ac:dyDescent="0.35">
      <c r="A97" s="182" t="s">
        <v>1028</v>
      </c>
      <c r="B97" s="182" t="s">
        <v>1029</v>
      </c>
      <c r="C97" s="182" t="s">
        <v>1063</v>
      </c>
      <c r="D97" s="182" t="s">
        <v>1064</v>
      </c>
      <c r="E97" s="182" t="s">
        <v>574</v>
      </c>
      <c r="F97" s="182" t="s">
        <v>1172</v>
      </c>
      <c r="G97" s="183">
        <v>43887</v>
      </c>
      <c r="H97" s="182" t="s">
        <v>1032</v>
      </c>
      <c r="I97" s="184">
        <v>9759.32</v>
      </c>
      <c r="J97" s="182" t="s">
        <v>1091</v>
      </c>
      <c r="K97" s="182" t="s">
        <v>1092</v>
      </c>
      <c r="L97" s="182"/>
      <c r="M97" s="182" t="s">
        <v>1309</v>
      </c>
      <c r="N97" s="182" t="s">
        <v>575</v>
      </c>
      <c r="O97" s="182" t="s">
        <v>1094</v>
      </c>
      <c r="P97" s="182" t="s">
        <v>575</v>
      </c>
      <c r="Q97" s="182" t="s">
        <v>1092</v>
      </c>
      <c r="R97" s="183">
        <v>43884</v>
      </c>
      <c r="S97" s="182" t="s">
        <v>1310</v>
      </c>
      <c r="T97" s="182" t="s">
        <v>575</v>
      </c>
    </row>
    <row r="98" spans="1:20" x14ac:dyDescent="0.35">
      <c r="A98" s="182" t="s">
        <v>1028</v>
      </c>
      <c r="B98" s="182" t="s">
        <v>1029</v>
      </c>
      <c r="C98" s="182" t="s">
        <v>1063</v>
      </c>
      <c r="D98" s="182" t="s">
        <v>1064</v>
      </c>
      <c r="E98" s="182" t="s">
        <v>574</v>
      </c>
      <c r="F98" s="182" t="s">
        <v>1172</v>
      </c>
      <c r="G98" s="183">
        <v>43887</v>
      </c>
      <c r="H98" s="182" t="s">
        <v>1032</v>
      </c>
      <c r="I98" s="184">
        <v>1907.32</v>
      </c>
      <c r="J98" s="182" t="s">
        <v>1091</v>
      </c>
      <c r="K98" s="182" t="s">
        <v>1092</v>
      </c>
      <c r="L98" s="182"/>
      <c r="M98" s="182" t="s">
        <v>1311</v>
      </c>
      <c r="N98" s="182" t="s">
        <v>575</v>
      </c>
      <c r="O98" s="182" t="s">
        <v>1094</v>
      </c>
      <c r="P98" s="182" t="s">
        <v>575</v>
      </c>
      <c r="Q98" s="182" t="s">
        <v>1092</v>
      </c>
      <c r="R98" s="183">
        <v>43884</v>
      </c>
      <c r="S98" s="182" t="s">
        <v>1312</v>
      </c>
      <c r="T98" s="182" t="s">
        <v>575</v>
      </c>
    </row>
    <row r="99" spans="1:20" x14ac:dyDescent="0.35">
      <c r="A99" s="182" t="s">
        <v>1028</v>
      </c>
      <c r="B99" s="182" t="s">
        <v>1029</v>
      </c>
      <c r="C99" s="182" t="s">
        <v>1063</v>
      </c>
      <c r="D99" s="182" t="s">
        <v>1064</v>
      </c>
      <c r="E99" s="182" t="s">
        <v>574</v>
      </c>
      <c r="F99" s="182" t="s">
        <v>1172</v>
      </c>
      <c r="G99" s="183">
        <v>43887</v>
      </c>
      <c r="H99" s="182" t="s">
        <v>1032</v>
      </c>
      <c r="I99" s="184">
        <v>3596.15</v>
      </c>
      <c r="J99" s="182" t="s">
        <v>1091</v>
      </c>
      <c r="K99" s="182" t="s">
        <v>1092</v>
      </c>
      <c r="L99" s="182"/>
      <c r="M99" s="182" t="s">
        <v>1313</v>
      </c>
      <c r="N99" s="182" t="s">
        <v>575</v>
      </c>
      <c r="O99" s="182" t="s">
        <v>1094</v>
      </c>
      <c r="P99" s="182" t="s">
        <v>575</v>
      </c>
      <c r="Q99" s="182" t="s">
        <v>1092</v>
      </c>
      <c r="R99" s="183">
        <v>43884</v>
      </c>
      <c r="S99" s="182" t="s">
        <v>1314</v>
      </c>
      <c r="T99" s="182" t="s">
        <v>575</v>
      </c>
    </row>
    <row r="100" spans="1:20" x14ac:dyDescent="0.35">
      <c r="A100" s="182" t="s">
        <v>1028</v>
      </c>
      <c r="B100" s="182" t="s">
        <v>1029</v>
      </c>
      <c r="C100" s="182" t="s">
        <v>1063</v>
      </c>
      <c r="D100" s="182" t="s">
        <v>1064</v>
      </c>
      <c r="E100" s="182" t="s">
        <v>574</v>
      </c>
      <c r="F100" s="182" t="s">
        <v>1172</v>
      </c>
      <c r="G100" s="183">
        <v>43887</v>
      </c>
      <c r="H100" s="182" t="s">
        <v>1032</v>
      </c>
      <c r="I100" s="184">
        <v>11600.93</v>
      </c>
      <c r="J100" s="182" t="s">
        <v>1091</v>
      </c>
      <c r="K100" s="182" t="s">
        <v>1092</v>
      </c>
      <c r="L100" s="182"/>
      <c r="M100" s="182" t="s">
        <v>1315</v>
      </c>
      <c r="N100" s="182" t="s">
        <v>575</v>
      </c>
      <c r="O100" s="182" t="s">
        <v>1094</v>
      </c>
      <c r="P100" s="182" t="s">
        <v>575</v>
      </c>
      <c r="Q100" s="182" t="s">
        <v>1092</v>
      </c>
      <c r="R100" s="183">
        <v>43884</v>
      </c>
      <c r="S100" s="182" t="s">
        <v>1316</v>
      </c>
      <c r="T100" s="182" t="s">
        <v>575</v>
      </c>
    </row>
    <row r="101" spans="1:20" x14ac:dyDescent="0.35">
      <c r="A101" s="182" t="s">
        <v>1028</v>
      </c>
      <c r="B101" s="182" t="s">
        <v>1029</v>
      </c>
      <c r="C101" s="182" t="s">
        <v>1063</v>
      </c>
      <c r="D101" s="182" t="s">
        <v>1064</v>
      </c>
      <c r="E101" s="182" t="s">
        <v>574</v>
      </c>
      <c r="F101" s="182" t="s">
        <v>1172</v>
      </c>
      <c r="G101" s="183">
        <v>43887</v>
      </c>
      <c r="H101" s="182" t="s">
        <v>1032</v>
      </c>
      <c r="I101" s="184">
        <v>4770.93</v>
      </c>
      <c r="J101" s="182" t="s">
        <v>1091</v>
      </c>
      <c r="K101" s="182" t="s">
        <v>1092</v>
      </c>
      <c r="L101" s="182"/>
      <c r="M101" s="182" t="s">
        <v>1317</v>
      </c>
      <c r="N101" s="182" t="s">
        <v>575</v>
      </c>
      <c r="O101" s="182" t="s">
        <v>1094</v>
      </c>
      <c r="P101" s="182" t="s">
        <v>575</v>
      </c>
      <c r="Q101" s="182" t="s">
        <v>1092</v>
      </c>
      <c r="R101" s="183">
        <v>43884</v>
      </c>
      <c r="S101" s="182" t="s">
        <v>1318</v>
      </c>
      <c r="T101" s="182" t="s">
        <v>575</v>
      </c>
    </row>
    <row r="102" spans="1:20" x14ac:dyDescent="0.35">
      <c r="A102" s="182" t="s">
        <v>1028</v>
      </c>
      <c r="B102" s="182" t="s">
        <v>1029</v>
      </c>
      <c r="C102" s="182" t="s">
        <v>1030</v>
      </c>
      <c r="D102" s="182" t="s">
        <v>1031</v>
      </c>
      <c r="E102" s="182" t="s">
        <v>574</v>
      </c>
      <c r="F102" s="182" t="s">
        <v>1172</v>
      </c>
      <c r="G102" s="183">
        <v>43888</v>
      </c>
      <c r="H102" s="182" t="s">
        <v>1032</v>
      </c>
      <c r="I102" s="184">
        <v>31352.46</v>
      </c>
      <c r="J102" s="182" t="s">
        <v>1033</v>
      </c>
      <c r="K102" s="182" t="s">
        <v>1034</v>
      </c>
      <c r="L102" s="182"/>
      <c r="M102" s="182" t="s">
        <v>1319</v>
      </c>
      <c r="N102" s="182" t="s">
        <v>575</v>
      </c>
      <c r="O102" s="182" t="s">
        <v>1036</v>
      </c>
      <c r="P102" s="182" t="s">
        <v>575</v>
      </c>
      <c r="Q102" s="182" t="s">
        <v>1034</v>
      </c>
      <c r="R102" s="183">
        <v>43885</v>
      </c>
      <c r="S102" s="182" t="s">
        <v>1320</v>
      </c>
      <c r="T102" s="182" t="s">
        <v>575</v>
      </c>
    </row>
    <row r="103" spans="1:20" x14ac:dyDescent="0.35">
      <c r="A103" s="182" t="s">
        <v>1028</v>
      </c>
      <c r="B103" s="182" t="s">
        <v>1029</v>
      </c>
      <c r="C103" s="182" t="s">
        <v>1030</v>
      </c>
      <c r="D103" s="182" t="s">
        <v>1031</v>
      </c>
      <c r="E103" s="182" t="s">
        <v>574</v>
      </c>
      <c r="F103" s="182" t="s">
        <v>1172</v>
      </c>
      <c r="G103" s="183">
        <v>43888</v>
      </c>
      <c r="H103" s="182" t="s">
        <v>1032</v>
      </c>
      <c r="I103" s="184">
        <v>12826.98</v>
      </c>
      <c r="J103" s="182" t="s">
        <v>1033</v>
      </c>
      <c r="K103" s="182" t="s">
        <v>1034</v>
      </c>
      <c r="L103" s="182"/>
      <c r="M103" s="182" t="s">
        <v>1321</v>
      </c>
      <c r="N103" s="182" t="s">
        <v>575</v>
      </c>
      <c r="O103" s="182" t="s">
        <v>1036</v>
      </c>
      <c r="P103" s="182" t="s">
        <v>575</v>
      </c>
      <c r="Q103" s="182" t="s">
        <v>1034</v>
      </c>
      <c r="R103" s="183">
        <v>43885</v>
      </c>
      <c r="S103" s="182" t="s">
        <v>1322</v>
      </c>
      <c r="T103" s="182" t="s">
        <v>575</v>
      </c>
    </row>
    <row r="104" spans="1:20" x14ac:dyDescent="0.35">
      <c r="A104" s="182" t="s">
        <v>1028</v>
      </c>
      <c r="B104" s="182" t="s">
        <v>1029</v>
      </c>
      <c r="C104" s="182" t="s">
        <v>1030</v>
      </c>
      <c r="D104" s="182" t="s">
        <v>1031</v>
      </c>
      <c r="E104" s="182" t="s">
        <v>574</v>
      </c>
      <c r="F104" s="182" t="s">
        <v>1172</v>
      </c>
      <c r="G104" s="183">
        <v>43888</v>
      </c>
      <c r="H104" s="182" t="s">
        <v>1032</v>
      </c>
      <c r="I104" s="184">
        <v>2734.84</v>
      </c>
      <c r="J104" s="182" t="s">
        <v>1112</v>
      </c>
      <c r="K104" s="182" t="s">
        <v>1123</v>
      </c>
      <c r="L104" s="182"/>
      <c r="M104" s="182" t="s">
        <v>1323</v>
      </c>
      <c r="N104" s="182" t="s">
        <v>575</v>
      </c>
      <c r="O104" s="182" t="s">
        <v>1125</v>
      </c>
      <c r="P104" s="182" t="s">
        <v>575</v>
      </c>
      <c r="Q104" s="182" t="s">
        <v>1123</v>
      </c>
      <c r="R104" s="183">
        <v>43887</v>
      </c>
      <c r="S104" s="182" t="s">
        <v>1324</v>
      </c>
      <c r="T104" s="182" t="s">
        <v>575</v>
      </c>
    </row>
    <row r="105" spans="1:20" x14ac:dyDescent="0.35">
      <c r="A105" s="182" t="s">
        <v>1028</v>
      </c>
      <c r="B105" s="182" t="s">
        <v>1029</v>
      </c>
      <c r="C105" s="182" t="s">
        <v>1030</v>
      </c>
      <c r="D105" s="182" t="s">
        <v>1031</v>
      </c>
      <c r="E105" s="182" t="s">
        <v>574</v>
      </c>
      <c r="F105" s="182" t="s">
        <v>1172</v>
      </c>
      <c r="G105" s="183">
        <v>43888</v>
      </c>
      <c r="H105" s="182" t="s">
        <v>1032</v>
      </c>
      <c r="I105" s="184">
        <v>215.17</v>
      </c>
      <c r="J105" s="182" t="s">
        <v>1033</v>
      </c>
      <c r="K105" s="182" t="s">
        <v>1034</v>
      </c>
      <c r="L105" s="182"/>
      <c r="M105" s="182" t="s">
        <v>1325</v>
      </c>
      <c r="N105" s="182" t="s">
        <v>575</v>
      </c>
      <c r="O105" s="182" t="s">
        <v>1036</v>
      </c>
      <c r="P105" s="182" t="s">
        <v>575</v>
      </c>
      <c r="Q105" s="182" t="s">
        <v>1034</v>
      </c>
      <c r="R105" s="183">
        <v>43885</v>
      </c>
      <c r="S105" s="182" t="s">
        <v>1326</v>
      </c>
      <c r="T105" s="182" t="s">
        <v>575</v>
      </c>
    </row>
    <row r="106" spans="1:20" x14ac:dyDescent="0.35">
      <c r="A106" s="182" t="s">
        <v>1028</v>
      </c>
      <c r="B106" s="182" t="s">
        <v>1029</v>
      </c>
      <c r="C106" s="182" t="s">
        <v>1030</v>
      </c>
      <c r="D106" s="182" t="s">
        <v>1031</v>
      </c>
      <c r="E106" s="182" t="s">
        <v>574</v>
      </c>
      <c r="F106" s="182" t="s">
        <v>1172</v>
      </c>
      <c r="G106" s="183">
        <v>43888</v>
      </c>
      <c r="H106" s="182" t="s">
        <v>1032</v>
      </c>
      <c r="I106" s="184">
        <v>829.7</v>
      </c>
      <c r="J106" s="182" t="s">
        <v>1033</v>
      </c>
      <c r="K106" s="182" t="s">
        <v>1034</v>
      </c>
      <c r="L106" s="182"/>
      <c r="M106" s="182" t="s">
        <v>1327</v>
      </c>
      <c r="N106" s="182" t="s">
        <v>575</v>
      </c>
      <c r="O106" s="182" t="s">
        <v>1036</v>
      </c>
      <c r="P106" s="182" t="s">
        <v>575</v>
      </c>
      <c r="Q106" s="182" t="s">
        <v>1034</v>
      </c>
      <c r="R106" s="183">
        <v>43885</v>
      </c>
      <c r="S106" s="182" t="s">
        <v>1328</v>
      </c>
      <c r="T106" s="182" t="s">
        <v>575</v>
      </c>
    </row>
    <row r="107" spans="1:20" x14ac:dyDescent="0.35">
      <c r="A107" s="182" t="s">
        <v>1028</v>
      </c>
      <c r="B107" s="182" t="s">
        <v>1029</v>
      </c>
      <c r="C107" s="182" t="s">
        <v>1030</v>
      </c>
      <c r="D107" s="182" t="s">
        <v>1031</v>
      </c>
      <c r="E107" s="182" t="s">
        <v>574</v>
      </c>
      <c r="F107" s="182" t="s">
        <v>1172</v>
      </c>
      <c r="G107" s="183">
        <v>43888</v>
      </c>
      <c r="H107" s="182" t="s">
        <v>1032</v>
      </c>
      <c r="I107" s="184">
        <v>163.76</v>
      </c>
      <c r="J107" s="182" t="s">
        <v>1033</v>
      </c>
      <c r="K107" s="182" t="s">
        <v>1034</v>
      </c>
      <c r="L107" s="182"/>
      <c r="M107" s="182" t="s">
        <v>1329</v>
      </c>
      <c r="N107" s="182" t="s">
        <v>575</v>
      </c>
      <c r="O107" s="182" t="s">
        <v>1036</v>
      </c>
      <c r="P107" s="182" t="s">
        <v>575</v>
      </c>
      <c r="Q107" s="182" t="s">
        <v>1034</v>
      </c>
      <c r="R107" s="183">
        <v>43885</v>
      </c>
      <c r="S107" s="182" t="s">
        <v>1330</v>
      </c>
      <c r="T107" s="182" t="s">
        <v>575</v>
      </c>
    </row>
    <row r="108" spans="1:20" x14ac:dyDescent="0.35">
      <c r="A108" s="182" t="s">
        <v>1028</v>
      </c>
      <c r="B108" s="182" t="s">
        <v>1029</v>
      </c>
      <c r="C108" s="182" t="s">
        <v>1030</v>
      </c>
      <c r="D108" s="182" t="s">
        <v>1031</v>
      </c>
      <c r="E108" s="182" t="s">
        <v>574</v>
      </c>
      <c r="F108" s="182" t="s">
        <v>1172</v>
      </c>
      <c r="G108" s="183">
        <v>43888</v>
      </c>
      <c r="H108" s="182" t="s">
        <v>1032</v>
      </c>
      <c r="I108" s="184">
        <v>6493.85</v>
      </c>
      <c r="J108" s="182" t="s">
        <v>1033</v>
      </c>
      <c r="K108" s="182" t="s">
        <v>1034</v>
      </c>
      <c r="L108" s="182"/>
      <c r="M108" s="182" t="s">
        <v>1331</v>
      </c>
      <c r="N108" s="182" t="s">
        <v>575</v>
      </c>
      <c r="O108" s="182" t="s">
        <v>1036</v>
      </c>
      <c r="P108" s="182" t="s">
        <v>575</v>
      </c>
      <c r="Q108" s="182" t="s">
        <v>1034</v>
      </c>
      <c r="R108" s="183">
        <v>43885</v>
      </c>
      <c r="S108" s="182" t="s">
        <v>1332</v>
      </c>
      <c r="T108" s="182" t="s">
        <v>575</v>
      </c>
    </row>
    <row r="109" spans="1:20" x14ac:dyDescent="0.35">
      <c r="A109" s="182" t="s">
        <v>1028</v>
      </c>
      <c r="B109" s="182" t="s">
        <v>1029</v>
      </c>
      <c r="C109" s="182" t="s">
        <v>1030</v>
      </c>
      <c r="D109" s="182" t="s">
        <v>1031</v>
      </c>
      <c r="E109" s="182" t="s">
        <v>574</v>
      </c>
      <c r="F109" s="182" t="s">
        <v>1172</v>
      </c>
      <c r="G109" s="183">
        <v>43888</v>
      </c>
      <c r="H109" s="182" t="s">
        <v>1032</v>
      </c>
      <c r="I109" s="184">
        <v>648.66</v>
      </c>
      <c r="J109" s="182" t="s">
        <v>1033</v>
      </c>
      <c r="K109" s="182" t="s">
        <v>1034</v>
      </c>
      <c r="L109" s="182"/>
      <c r="M109" s="182" t="s">
        <v>1333</v>
      </c>
      <c r="N109" s="182" t="s">
        <v>575</v>
      </c>
      <c r="O109" s="182" t="s">
        <v>1036</v>
      </c>
      <c r="P109" s="182" t="s">
        <v>575</v>
      </c>
      <c r="Q109" s="182" t="s">
        <v>1034</v>
      </c>
      <c r="R109" s="183">
        <v>43885</v>
      </c>
      <c r="S109" s="182" t="s">
        <v>1334</v>
      </c>
      <c r="T109" s="182" t="s">
        <v>575</v>
      </c>
    </row>
    <row r="110" spans="1:20" x14ac:dyDescent="0.35">
      <c r="A110" s="182" t="s">
        <v>1028</v>
      </c>
      <c r="B110" s="182" t="s">
        <v>1029</v>
      </c>
      <c r="C110" s="182" t="s">
        <v>1030</v>
      </c>
      <c r="D110" s="182" t="s">
        <v>1031</v>
      </c>
      <c r="E110" s="182" t="s">
        <v>574</v>
      </c>
      <c r="F110" s="182" t="s">
        <v>1172</v>
      </c>
      <c r="G110" s="183">
        <v>43888</v>
      </c>
      <c r="H110" s="182" t="s">
        <v>1032</v>
      </c>
      <c r="I110" s="184">
        <v>21470.87</v>
      </c>
      <c r="J110" s="182" t="s">
        <v>1033</v>
      </c>
      <c r="K110" s="182" t="s">
        <v>1034</v>
      </c>
      <c r="L110" s="182"/>
      <c r="M110" s="182" t="s">
        <v>1335</v>
      </c>
      <c r="N110" s="182" t="s">
        <v>575</v>
      </c>
      <c r="O110" s="182" t="s">
        <v>1036</v>
      </c>
      <c r="P110" s="182" t="s">
        <v>575</v>
      </c>
      <c r="Q110" s="182" t="s">
        <v>1034</v>
      </c>
      <c r="R110" s="183">
        <v>43885</v>
      </c>
      <c r="S110" s="182" t="s">
        <v>1336</v>
      </c>
      <c r="T110" s="182" t="s">
        <v>575</v>
      </c>
    </row>
    <row r="111" spans="1:20" x14ac:dyDescent="0.35">
      <c r="A111" s="182" t="s">
        <v>1028</v>
      </c>
      <c r="B111" s="182" t="s">
        <v>1029</v>
      </c>
      <c r="C111" s="182" t="s">
        <v>1030</v>
      </c>
      <c r="D111" s="182" t="s">
        <v>1031</v>
      </c>
      <c r="E111" s="182" t="s">
        <v>574</v>
      </c>
      <c r="F111" s="182" t="s">
        <v>1172</v>
      </c>
      <c r="G111" s="183">
        <v>43888</v>
      </c>
      <c r="H111" s="182" t="s">
        <v>1032</v>
      </c>
      <c r="I111" s="184">
        <v>24041.67</v>
      </c>
      <c r="J111" s="182" t="s">
        <v>1033</v>
      </c>
      <c r="K111" s="182" t="s">
        <v>1034</v>
      </c>
      <c r="L111" s="182"/>
      <c r="M111" s="182" t="s">
        <v>1337</v>
      </c>
      <c r="N111" s="182" t="s">
        <v>575</v>
      </c>
      <c r="O111" s="182" t="s">
        <v>1036</v>
      </c>
      <c r="P111" s="182" t="s">
        <v>575</v>
      </c>
      <c r="Q111" s="182" t="s">
        <v>1034</v>
      </c>
      <c r="R111" s="183">
        <v>43885</v>
      </c>
      <c r="S111" s="182" t="s">
        <v>1338</v>
      </c>
      <c r="T111" s="182" t="s">
        <v>575</v>
      </c>
    </row>
    <row r="112" spans="1:20" x14ac:dyDescent="0.35">
      <c r="A112" s="182" t="s">
        <v>1028</v>
      </c>
      <c r="B112" s="182" t="s">
        <v>1029</v>
      </c>
      <c r="C112" s="182" t="s">
        <v>1030</v>
      </c>
      <c r="D112" s="182" t="s">
        <v>1031</v>
      </c>
      <c r="E112" s="182" t="s">
        <v>574</v>
      </c>
      <c r="F112" s="182" t="s">
        <v>1172</v>
      </c>
      <c r="G112" s="183">
        <v>43888</v>
      </c>
      <c r="H112" s="182" t="s">
        <v>1032</v>
      </c>
      <c r="I112" s="184">
        <v>17265.419999999998</v>
      </c>
      <c r="J112" s="182" t="s">
        <v>1033</v>
      </c>
      <c r="K112" s="182" t="s">
        <v>1034</v>
      </c>
      <c r="L112" s="182"/>
      <c r="M112" s="182" t="s">
        <v>1339</v>
      </c>
      <c r="N112" s="182" t="s">
        <v>575</v>
      </c>
      <c r="O112" s="182" t="s">
        <v>1036</v>
      </c>
      <c r="P112" s="182" t="s">
        <v>575</v>
      </c>
      <c r="Q112" s="182" t="s">
        <v>1034</v>
      </c>
      <c r="R112" s="183">
        <v>43885</v>
      </c>
      <c r="S112" s="182" t="s">
        <v>1340</v>
      </c>
      <c r="T112" s="182" t="s">
        <v>575</v>
      </c>
    </row>
    <row r="113" spans="1:20" x14ac:dyDescent="0.35">
      <c r="A113" s="182" t="s">
        <v>1028</v>
      </c>
      <c r="B113" s="182" t="s">
        <v>1029</v>
      </c>
      <c r="C113" s="182" t="s">
        <v>1030</v>
      </c>
      <c r="D113" s="182" t="s">
        <v>1031</v>
      </c>
      <c r="E113" s="182" t="s">
        <v>574</v>
      </c>
      <c r="F113" s="182" t="s">
        <v>1172</v>
      </c>
      <c r="G113" s="183">
        <v>43888</v>
      </c>
      <c r="H113" s="182" t="s">
        <v>1032</v>
      </c>
      <c r="I113" s="184">
        <v>4375.74</v>
      </c>
      <c r="J113" s="182" t="s">
        <v>1112</v>
      </c>
      <c r="K113" s="182" t="s">
        <v>1113</v>
      </c>
      <c r="L113" s="182"/>
      <c r="M113" s="182" t="s">
        <v>1341</v>
      </c>
      <c r="N113" s="182" t="s">
        <v>575</v>
      </c>
      <c r="O113" s="182" t="s">
        <v>1115</v>
      </c>
      <c r="P113" s="182" t="s">
        <v>575</v>
      </c>
      <c r="Q113" s="182" t="s">
        <v>1113</v>
      </c>
      <c r="R113" s="183">
        <v>43887</v>
      </c>
      <c r="S113" s="182" t="s">
        <v>1342</v>
      </c>
      <c r="T113" s="182" t="s">
        <v>575</v>
      </c>
    </row>
    <row r="114" spans="1:20" x14ac:dyDescent="0.35">
      <c r="A114" s="182" t="s">
        <v>1028</v>
      </c>
      <c r="B114" s="182" t="s">
        <v>1029</v>
      </c>
      <c r="C114" s="182" t="s">
        <v>1030</v>
      </c>
      <c r="D114" s="182" t="s">
        <v>1031</v>
      </c>
      <c r="E114" s="182" t="s">
        <v>574</v>
      </c>
      <c r="F114" s="182" t="s">
        <v>1172</v>
      </c>
      <c r="G114" s="183">
        <v>43888</v>
      </c>
      <c r="H114" s="182" t="s">
        <v>1032</v>
      </c>
      <c r="I114" s="184">
        <v>2734.84</v>
      </c>
      <c r="J114" s="182" t="s">
        <v>1112</v>
      </c>
      <c r="K114" s="182" t="s">
        <v>1123</v>
      </c>
      <c r="L114" s="182"/>
      <c r="M114" s="182" t="s">
        <v>1343</v>
      </c>
      <c r="N114" s="182" t="s">
        <v>575</v>
      </c>
      <c r="O114" s="182" t="s">
        <v>1125</v>
      </c>
      <c r="P114" s="182" t="s">
        <v>575</v>
      </c>
      <c r="Q114" s="182" t="s">
        <v>1123</v>
      </c>
      <c r="R114" s="183">
        <v>43887</v>
      </c>
      <c r="S114" s="182" t="s">
        <v>1344</v>
      </c>
      <c r="T114" s="182" t="s">
        <v>575</v>
      </c>
    </row>
    <row r="115" spans="1:20" x14ac:dyDescent="0.35">
      <c r="A115" s="182" t="s">
        <v>1028</v>
      </c>
      <c r="B115" s="182" t="s">
        <v>1029</v>
      </c>
      <c r="C115" s="182" t="s">
        <v>1030</v>
      </c>
      <c r="D115" s="182" t="s">
        <v>1031</v>
      </c>
      <c r="E115" s="182" t="s">
        <v>574</v>
      </c>
      <c r="F115" s="182" t="s">
        <v>1172</v>
      </c>
      <c r="G115" s="183">
        <v>43888</v>
      </c>
      <c r="H115" s="182" t="s">
        <v>1032</v>
      </c>
      <c r="I115" s="184">
        <v>1367.42</v>
      </c>
      <c r="J115" s="182" t="s">
        <v>1112</v>
      </c>
      <c r="K115" s="182" t="s">
        <v>1113</v>
      </c>
      <c r="L115" s="182"/>
      <c r="M115" s="182" t="s">
        <v>1345</v>
      </c>
      <c r="N115" s="182" t="s">
        <v>575</v>
      </c>
      <c r="O115" s="182" t="s">
        <v>1115</v>
      </c>
      <c r="P115" s="182" t="s">
        <v>575</v>
      </c>
      <c r="Q115" s="182" t="s">
        <v>1113</v>
      </c>
      <c r="R115" s="183">
        <v>43887</v>
      </c>
      <c r="S115" s="182" t="s">
        <v>1346</v>
      </c>
      <c r="T115" s="182" t="s">
        <v>575</v>
      </c>
    </row>
    <row r="116" spans="1:20" x14ac:dyDescent="0.35">
      <c r="A116" s="182" t="s">
        <v>1028</v>
      </c>
      <c r="B116" s="182" t="s">
        <v>1029</v>
      </c>
      <c r="C116" s="182" t="s">
        <v>1030</v>
      </c>
      <c r="D116" s="182" t="s">
        <v>1031</v>
      </c>
      <c r="E116" s="182" t="s">
        <v>574</v>
      </c>
      <c r="F116" s="182" t="s">
        <v>1172</v>
      </c>
      <c r="G116" s="183">
        <v>43888</v>
      </c>
      <c r="H116" s="182" t="s">
        <v>1032</v>
      </c>
      <c r="I116" s="184">
        <v>8435.43</v>
      </c>
      <c r="J116" s="182" t="s">
        <v>1112</v>
      </c>
      <c r="K116" s="182" t="s">
        <v>1113</v>
      </c>
      <c r="L116" s="182"/>
      <c r="M116" s="182" t="s">
        <v>1347</v>
      </c>
      <c r="N116" s="182" t="s">
        <v>575</v>
      </c>
      <c r="O116" s="182" t="s">
        <v>1115</v>
      </c>
      <c r="P116" s="182" t="s">
        <v>575</v>
      </c>
      <c r="Q116" s="182" t="s">
        <v>1113</v>
      </c>
      <c r="R116" s="183">
        <v>43887</v>
      </c>
      <c r="S116" s="182" t="s">
        <v>1348</v>
      </c>
      <c r="T116" s="182" t="s">
        <v>575</v>
      </c>
    </row>
    <row r="117" spans="1:20" x14ac:dyDescent="0.35">
      <c r="A117" s="182" t="s">
        <v>1028</v>
      </c>
      <c r="B117" s="182" t="s">
        <v>1029</v>
      </c>
      <c r="C117" s="182" t="s">
        <v>1030</v>
      </c>
      <c r="D117" s="182" t="s">
        <v>1031</v>
      </c>
      <c r="E117" s="182" t="s">
        <v>574</v>
      </c>
      <c r="F117" s="182" t="s">
        <v>1172</v>
      </c>
      <c r="G117" s="183">
        <v>43888</v>
      </c>
      <c r="H117" s="182" t="s">
        <v>1032</v>
      </c>
      <c r="I117" s="184">
        <v>4204.82</v>
      </c>
      <c r="J117" s="182" t="s">
        <v>1112</v>
      </c>
      <c r="K117" s="182" t="s">
        <v>1113</v>
      </c>
      <c r="L117" s="182"/>
      <c r="M117" s="182" t="s">
        <v>1349</v>
      </c>
      <c r="N117" s="182" t="s">
        <v>575</v>
      </c>
      <c r="O117" s="182" t="s">
        <v>1115</v>
      </c>
      <c r="P117" s="182" t="s">
        <v>575</v>
      </c>
      <c r="Q117" s="182" t="s">
        <v>1113</v>
      </c>
      <c r="R117" s="183">
        <v>43887</v>
      </c>
      <c r="S117" s="182" t="s">
        <v>1350</v>
      </c>
      <c r="T117" s="182" t="s">
        <v>575</v>
      </c>
    </row>
    <row r="118" spans="1:20" x14ac:dyDescent="0.35">
      <c r="A118" s="182" t="s">
        <v>1028</v>
      </c>
      <c r="B118" s="182" t="s">
        <v>1029</v>
      </c>
      <c r="C118" s="182" t="s">
        <v>1030</v>
      </c>
      <c r="D118" s="182" t="s">
        <v>1031</v>
      </c>
      <c r="E118" s="182" t="s">
        <v>574</v>
      </c>
      <c r="F118" s="182" t="s">
        <v>1172</v>
      </c>
      <c r="G118" s="183">
        <v>43888</v>
      </c>
      <c r="H118" s="182" t="s">
        <v>1032</v>
      </c>
      <c r="I118" s="184">
        <v>7689.12</v>
      </c>
      <c r="J118" s="182" t="s">
        <v>1112</v>
      </c>
      <c r="K118" s="182" t="s">
        <v>1113</v>
      </c>
      <c r="L118" s="182"/>
      <c r="M118" s="182" t="s">
        <v>1351</v>
      </c>
      <c r="N118" s="182" t="s">
        <v>575</v>
      </c>
      <c r="O118" s="182" t="s">
        <v>1115</v>
      </c>
      <c r="P118" s="182" t="s">
        <v>575</v>
      </c>
      <c r="Q118" s="182" t="s">
        <v>1113</v>
      </c>
      <c r="R118" s="183">
        <v>43887</v>
      </c>
      <c r="S118" s="182" t="s">
        <v>1352</v>
      </c>
      <c r="T118" s="182" t="s">
        <v>575</v>
      </c>
    </row>
    <row r="119" spans="1:20" x14ac:dyDescent="0.35">
      <c r="A119" s="182" t="s">
        <v>1028</v>
      </c>
      <c r="B119" s="182" t="s">
        <v>1029</v>
      </c>
      <c r="C119" s="182" t="s">
        <v>1030</v>
      </c>
      <c r="D119" s="182" t="s">
        <v>1031</v>
      </c>
      <c r="E119" s="182" t="s">
        <v>574</v>
      </c>
      <c r="F119" s="182" t="s">
        <v>1172</v>
      </c>
      <c r="G119" s="183">
        <v>43888</v>
      </c>
      <c r="H119" s="182" t="s">
        <v>1032</v>
      </c>
      <c r="I119" s="184">
        <v>35727.14</v>
      </c>
      <c r="J119" s="182" t="s">
        <v>1033</v>
      </c>
      <c r="K119" s="182" t="s">
        <v>1034</v>
      </c>
      <c r="L119" s="182"/>
      <c r="M119" s="182" t="s">
        <v>1353</v>
      </c>
      <c r="N119" s="182" t="s">
        <v>575</v>
      </c>
      <c r="O119" s="182" t="s">
        <v>1036</v>
      </c>
      <c r="P119" s="182" t="s">
        <v>575</v>
      </c>
      <c r="Q119" s="182" t="s">
        <v>1034</v>
      </c>
      <c r="R119" s="183">
        <v>43885</v>
      </c>
      <c r="S119" s="182" t="s">
        <v>1354</v>
      </c>
      <c r="T119" s="182" t="s">
        <v>575</v>
      </c>
    </row>
    <row r="120" spans="1:20" x14ac:dyDescent="0.35">
      <c r="A120" s="182" t="s">
        <v>1028</v>
      </c>
      <c r="B120" s="182" t="s">
        <v>1029</v>
      </c>
      <c r="C120" s="182" t="s">
        <v>1030</v>
      </c>
      <c r="D120" s="182" t="s">
        <v>1031</v>
      </c>
      <c r="E120" s="182" t="s">
        <v>574</v>
      </c>
      <c r="F120" s="182" t="s">
        <v>1172</v>
      </c>
      <c r="G120" s="183">
        <v>43888</v>
      </c>
      <c r="H120" s="182" t="s">
        <v>1032</v>
      </c>
      <c r="I120" s="184">
        <v>2734.84</v>
      </c>
      <c r="J120" s="182" t="s">
        <v>1112</v>
      </c>
      <c r="K120" s="182" t="s">
        <v>1123</v>
      </c>
      <c r="L120" s="182"/>
      <c r="M120" s="182" t="s">
        <v>1355</v>
      </c>
      <c r="N120" s="182" t="s">
        <v>575</v>
      </c>
      <c r="O120" s="182" t="s">
        <v>1125</v>
      </c>
      <c r="P120" s="182" t="s">
        <v>575</v>
      </c>
      <c r="Q120" s="182" t="s">
        <v>1123</v>
      </c>
      <c r="R120" s="183">
        <v>43887</v>
      </c>
      <c r="S120" s="182" t="s">
        <v>1356</v>
      </c>
      <c r="T120" s="182" t="s">
        <v>575</v>
      </c>
    </row>
    <row r="121" spans="1:20" x14ac:dyDescent="0.35">
      <c r="A121" s="182" t="s">
        <v>1028</v>
      </c>
      <c r="B121" s="182" t="s">
        <v>1029</v>
      </c>
      <c r="C121" s="182" t="s">
        <v>1030</v>
      </c>
      <c r="D121" s="182" t="s">
        <v>1031</v>
      </c>
      <c r="E121" s="182" t="s">
        <v>574</v>
      </c>
      <c r="F121" s="182" t="s">
        <v>1172</v>
      </c>
      <c r="G121" s="183">
        <v>43888</v>
      </c>
      <c r="H121" s="182" t="s">
        <v>1032</v>
      </c>
      <c r="I121" s="184">
        <v>9503.5400000000009</v>
      </c>
      <c r="J121" s="182" t="s">
        <v>1112</v>
      </c>
      <c r="K121" s="182" t="s">
        <v>1123</v>
      </c>
      <c r="L121" s="182"/>
      <c r="M121" s="182" t="s">
        <v>1357</v>
      </c>
      <c r="N121" s="182" t="s">
        <v>575</v>
      </c>
      <c r="O121" s="182" t="s">
        <v>1125</v>
      </c>
      <c r="P121" s="182" t="s">
        <v>575</v>
      </c>
      <c r="Q121" s="182" t="s">
        <v>1123</v>
      </c>
      <c r="R121" s="183">
        <v>43887</v>
      </c>
      <c r="S121" s="182" t="s">
        <v>1358</v>
      </c>
      <c r="T121" s="182" t="s">
        <v>575</v>
      </c>
    </row>
    <row r="122" spans="1:20" x14ac:dyDescent="0.35">
      <c r="A122" s="182" t="s">
        <v>1028</v>
      </c>
      <c r="B122" s="182" t="s">
        <v>1029</v>
      </c>
      <c r="C122" s="182" t="s">
        <v>1030</v>
      </c>
      <c r="D122" s="182" t="s">
        <v>1031</v>
      </c>
      <c r="E122" s="182" t="s">
        <v>574</v>
      </c>
      <c r="F122" s="182" t="s">
        <v>1172</v>
      </c>
      <c r="G122" s="183">
        <v>43888</v>
      </c>
      <c r="H122" s="182" t="s">
        <v>1032</v>
      </c>
      <c r="I122" s="184">
        <v>10685.65</v>
      </c>
      <c r="J122" s="182" t="s">
        <v>1112</v>
      </c>
      <c r="K122" s="182" t="s">
        <v>1113</v>
      </c>
      <c r="L122" s="182"/>
      <c r="M122" s="182" t="s">
        <v>1359</v>
      </c>
      <c r="N122" s="182" t="s">
        <v>575</v>
      </c>
      <c r="O122" s="182" t="s">
        <v>1115</v>
      </c>
      <c r="P122" s="182" t="s">
        <v>575</v>
      </c>
      <c r="Q122" s="182" t="s">
        <v>1113</v>
      </c>
      <c r="R122" s="183">
        <v>43887</v>
      </c>
      <c r="S122" s="182" t="s">
        <v>1360</v>
      </c>
      <c r="T122" s="182" t="s">
        <v>575</v>
      </c>
    </row>
    <row r="123" spans="1:20" x14ac:dyDescent="0.35">
      <c r="A123" s="182" t="s">
        <v>1028</v>
      </c>
      <c r="B123" s="182" t="s">
        <v>1029</v>
      </c>
      <c r="C123" s="182" t="s">
        <v>1030</v>
      </c>
      <c r="D123" s="182" t="s">
        <v>1031</v>
      </c>
      <c r="E123" s="182" t="s">
        <v>574</v>
      </c>
      <c r="F123" s="182" t="s">
        <v>1172</v>
      </c>
      <c r="G123" s="183">
        <v>43888</v>
      </c>
      <c r="H123" s="182" t="s">
        <v>1032</v>
      </c>
      <c r="I123" s="184">
        <v>8630.5400000000009</v>
      </c>
      <c r="J123" s="182" t="s">
        <v>1112</v>
      </c>
      <c r="K123" s="182" t="s">
        <v>1123</v>
      </c>
      <c r="L123" s="182"/>
      <c r="M123" s="182" t="s">
        <v>1361</v>
      </c>
      <c r="N123" s="182" t="s">
        <v>575</v>
      </c>
      <c r="O123" s="182" t="s">
        <v>1125</v>
      </c>
      <c r="P123" s="182" t="s">
        <v>575</v>
      </c>
      <c r="Q123" s="182" t="s">
        <v>1123</v>
      </c>
      <c r="R123" s="183">
        <v>43887</v>
      </c>
      <c r="S123" s="182" t="s">
        <v>1362</v>
      </c>
      <c r="T123" s="182" t="s">
        <v>575</v>
      </c>
    </row>
    <row r="124" spans="1:20" x14ac:dyDescent="0.35">
      <c r="A124" s="182" t="s">
        <v>1028</v>
      </c>
      <c r="B124" s="182" t="s">
        <v>1029</v>
      </c>
      <c r="C124" s="182" t="s">
        <v>1030</v>
      </c>
      <c r="D124" s="182" t="s">
        <v>1031</v>
      </c>
      <c r="E124" s="182" t="s">
        <v>574</v>
      </c>
      <c r="F124" s="182" t="s">
        <v>1172</v>
      </c>
      <c r="G124" s="183">
        <v>43888</v>
      </c>
      <c r="H124" s="182" t="s">
        <v>1032</v>
      </c>
      <c r="I124" s="184">
        <v>79222.289999999994</v>
      </c>
      <c r="J124" s="182" t="s">
        <v>1033</v>
      </c>
      <c r="K124" s="182" t="s">
        <v>1034</v>
      </c>
      <c r="L124" s="182"/>
      <c r="M124" s="182" t="s">
        <v>1363</v>
      </c>
      <c r="N124" s="182" t="s">
        <v>575</v>
      </c>
      <c r="O124" s="182" t="s">
        <v>1036</v>
      </c>
      <c r="P124" s="182" t="s">
        <v>575</v>
      </c>
      <c r="Q124" s="182" t="s">
        <v>1034</v>
      </c>
      <c r="R124" s="183">
        <v>43885</v>
      </c>
      <c r="S124" s="182" t="s">
        <v>1364</v>
      </c>
      <c r="T124" s="182" t="s">
        <v>575</v>
      </c>
    </row>
    <row r="125" spans="1:20" x14ac:dyDescent="0.35">
      <c r="A125" s="182" t="s">
        <v>1028</v>
      </c>
      <c r="B125" s="182" t="s">
        <v>1029</v>
      </c>
      <c r="C125" s="182" t="s">
        <v>1030</v>
      </c>
      <c r="D125" s="182" t="s">
        <v>1031</v>
      </c>
      <c r="E125" s="182" t="s">
        <v>574</v>
      </c>
      <c r="F125" s="182" t="s">
        <v>1172</v>
      </c>
      <c r="G125" s="183">
        <v>43888</v>
      </c>
      <c r="H125" s="182" t="s">
        <v>1032</v>
      </c>
      <c r="I125" s="184">
        <v>9614.5</v>
      </c>
      <c r="J125" s="182" t="s">
        <v>1112</v>
      </c>
      <c r="K125" s="182" t="s">
        <v>1113</v>
      </c>
      <c r="L125" s="182"/>
      <c r="M125" s="182" t="s">
        <v>1365</v>
      </c>
      <c r="N125" s="182" t="s">
        <v>575</v>
      </c>
      <c r="O125" s="182" t="s">
        <v>1115</v>
      </c>
      <c r="P125" s="182" t="s">
        <v>575</v>
      </c>
      <c r="Q125" s="182" t="s">
        <v>1113</v>
      </c>
      <c r="R125" s="183">
        <v>43887</v>
      </c>
      <c r="S125" s="182" t="s">
        <v>1366</v>
      </c>
      <c r="T125" s="182" t="s">
        <v>575</v>
      </c>
    </row>
    <row r="126" spans="1:20" x14ac:dyDescent="0.35">
      <c r="A126" s="182" t="s">
        <v>1028</v>
      </c>
      <c r="B126" s="182" t="s">
        <v>1029</v>
      </c>
      <c r="C126" s="182" t="s">
        <v>1030</v>
      </c>
      <c r="D126" s="182" t="s">
        <v>1031</v>
      </c>
      <c r="E126" s="182" t="s">
        <v>574</v>
      </c>
      <c r="F126" s="182" t="s">
        <v>1172</v>
      </c>
      <c r="G126" s="183">
        <v>43888</v>
      </c>
      <c r="H126" s="182" t="s">
        <v>1032</v>
      </c>
      <c r="I126" s="184">
        <v>644.22</v>
      </c>
      <c r="J126" s="182" t="s">
        <v>1033</v>
      </c>
      <c r="K126" s="182" t="s">
        <v>1034</v>
      </c>
      <c r="L126" s="182"/>
      <c r="M126" s="182" t="s">
        <v>1367</v>
      </c>
      <c r="N126" s="182" t="s">
        <v>575</v>
      </c>
      <c r="O126" s="182" t="s">
        <v>1036</v>
      </c>
      <c r="P126" s="182" t="s">
        <v>575</v>
      </c>
      <c r="Q126" s="182" t="s">
        <v>1034</v>
      </c>
      <c r="R126" s="183">
        <v>43885</v>
      </c>
      <c r="S126" s="182" t="s">
        <v>1368</v>
      </c>
      <c r="T126" s="182" t="s">
        <v>575</v>
      </c>
    </row>
    <row r="127" spans="1:20" x14ac:dyDescent="0.35">
      <c r="A127" s="182" t="s">
        <v>1028</v>
      </c>
      <c r="B127" s="182" t="s">
        <v>1029</v>
      </c>
      <c r="C127" s="182" t="s">
        <v>1081</v>
      </c>
      <c r="D127" s="182" t="s">
        <v>1082</v>
      </c>
      <c r="E127" s="182" t="s">
        <v>574</v>
      </c>
      <c r="F127" s="182" t="s">
        <v>764</v>
      </c>
      <c r="G127" s="183">
        <v>43903</v>
      </c>
      <c r="H127" s="182" t="s">
        <v>1032</v>
      </c>
      <c r="I127" s="184">
        <v>1369.79</v>
      </c>
      <c r="J127" s="182" t="s">
        <v>1177</v>
      </c>
      <c r="K127" s="182" t="s">
        <v>1178</v>
      </c>
      <c r="L127" s="182"/>
      <c r="M127" s="182" t="s">
        <v>1369</v>
      </c>
      <c r="N127" s="182" t="s">
        <v>575</v>
      </c>
      <c r="O127" s="182" t="s">
        <v>1180</v>
      </c>
      <c r="P127" s="182" t="s">
        <v>575</v>
      </c>
      <c r="Q127" s="182" t="s">
        <v>1178</v>
      </c>
      <c r="R127" s="183">
        <v>43892</v>
      </c>
      <c r="S127" s="182" t="s">
        <v>1370</v>
      </c>
      <c r="T127" s="182" t="s">
        <v>575</v>
      </c>
    </row>
    <row r="128" spans="1:20" x14ac:dyDescent="0.35">
      <c r="A128" s="182" t="s">
        <v>1028</v>
      </c>
      <c r="B128" s="182" t="s">
        <v>1029</v>
      </c>
      <c r="C128" s="182" t="s">
        <v>1081</v>
      </c>
      <c r="D128" s="182" t="s">
        <v>1082</v>
      </c>
      <c r="E128" s="182" t="s">
        <v>574</v>
      </c>
      <c r="F128" s="182" t="s">
        <v>764</v>
      </c>
      <c r="G128" s="183">
        <v>43903</v>
      </c>
      <c r="H128" s="182" t="s">
        <v>1032</v>
      </c>
      <c r="I128" s="184">
        <v>903.78</v>
      </c>
      <c r="J128" s="182" t="s">
        <v>1371</v>
      </c>
      <c r="K128" s="182" t="s">
        <v>1084</v>
      </c>
      <c r="L128" s="182"/>
      <c r="M128" s="182" t="s">
        <v>1372</v>
      </c>
      <c r="N128" s="182" t="s">
        <v>575</v>
      </c>
      <c r="O128" s="182" t="s">
        <v>1086</v>
      </c>
      <c r="P128" s="182" t="s">
        <v>575</v>
      </c>
      <c r="Q128" s="182" t="s">
        <v>1084</v>
      </c>
      <c r="R128" s="183">
        <v>43900</v>
      </c>
      <c r="S128" s="182" t="s">
        <v>1373</v>
      </c>
      <c r="T128" s="182" t="s">
        <v>575</v>
      </c>
    </row>
    <row r="129" spans="1:20" x14ac:dyDescent="0.35">
      <c r="A129" s="182" t="s">
        <v>1028</v>
      </c>
      <c r="B129" s="182" t="s">
        <v>1029</v>
      </c>
      <c r="C129" s="182" t="s">
        <v>1081</v>
      </c>
      <c r="D129" s="182" t="s">
        <v>1082</v>
      </c>
      <c r="E129" s="182" t="s">
        <v>574</v>
      </c>
      <c r="F129" s="182" t="s">
        <v>764</v>
      </c>
      <c r="G129" s="183">
        <v>43903</v>
      </c>
      <c r="H129" s="182" t="s">
        <v>1032</v>
      </c>
      <c r="I129" s="184">
        <v>979.4</v>
      </c>
      <c r="J129" s="182" t="s">
        <v>1177</v>
      </c>
      <c r="K129" s="182" t="s">
        <v>1178</v>
      </c>
      <c r="L129" s="182"/>
      <c r="M129" s="182" t="s">
        <v>1374</v>
      </c>
      <c r="N129" s="182" t="s">
        <v>575</v>
      </c>
      <c r="O129" s="182" t="s">
        <v>1180</v>
      </c>
      <c r="P129" s="182" t="s">
        <v>575</v>
      </c>
      <c r="Q129" s="182" t="s">
        <v>1178</v>
      </c>
      <c r="R129" s="183">
        <v>43892</v>
      </c>
      <c r="S129" s="182" t="s">
        <v>1375</v>
      </c>
      <c r="T129" s="182" t="s">
        <v>575</v>
      </c>
    </row>
    <row r="130" spans="1:20" x14ac:dyDescent="0.35">
      <c r="A130" s="182" t="s">
        <v>1028</v>
      </c>
      <c r="B130" s="182" t="s">
        <v>1029</v>
      </c>
      <c r="C130" s="182" t="s">
        <v>579</v>
      </c>
      <c r="D130" s="182" t="s">
        <v>1071</v>
      </c>
      <c r="E130" s="182" t="s">
        <v>574</v>
      </c>
      <c r="F130" s="182" t="s">
        <v>764</v>
      </c>
      <c r="G130" s="183">
        <v>43907</v>
      </c>
      <c r="H130" s="182" t="s">
        <v>1032</v>
      </c>
      <c r="I130" s="184">
        <v>4433.25</v>
      </c>
      <c r="J130" s="182" t="s">
        <v>1143</v>
      </c>
      <c r="K130" s="182" t="s">
        <v>1065</v>
      </c>
      <c r="L130" s="182"/>
      <c r="M130" s="182" t="s">
        <v>1376</v>
      </c>
      <c r="N130" s="182" t="s">
        <v>575</v>
      </c>
      <c r="O130" s="182" t="s">
        <v>1067</v>
      </c>
      <c r="P130" s="182" t="s">
        <v>575</v>
      </c>
      <c r="Q130" s="182" t="s">
        <v>1065</v>
      </c>
      <c r="R130" s="183">
        <v>43881</v>
      </c>
      <c r="S130" s="182" t="s">
        <v>1377</v>
      </c>
      <c r="T130" s="182" t="s">
        <v>575</v>
      </c>
    </row>
    <row r="131" spans="1:20" x14ac:dyDescent="0.35">
      <c r="A131" s="182" t="s">
        <v>1028</v>
      </c>
      <c r="B131" s="182" t="s">
        <v>1029</v>
      </c>
      <c r="C131" s="182" t="s">
        <v>1056</v>
      </c>
      <c r="D131" s="182" t="s">
        <v>1057</v>
      </c>
      <c r="E131" s="182" t="s">
        <v>574</v>
      </c>
      <c r="F131" s="182" t="s">
        <v>764</v>
      </c>
      <c r="G131" s="183">
        <v>43908</v>
      </c>
      <c r="H131" s="182" t="s">
        <v>1032</v>
      </c>
      <c r="I131" s="184">
        <v>416.34</v>
      </c>
      <c r="J131" s="182" t="s">
        <v>1058</v>
      </c>
      <c r="K131" s="182" t="s">
        <v>1059</v>
      </c>
      <c r="L131" s="182"/>
      <c r="M131" s="182" t="s">
        <v>1378</v>
      </c>
      <c r="N131" s="182" t="s">
        <v>575</v>
      </c>
      <c r="O131" s="182" t="s">
        <v>1061</v>
      </c>
      <c r="P131" s="182" t="s">
        <v>575</v>
      </c>
      <c r="Q131" s="182" t="s">
        <v>1059</v>
      </c>
      <c r="R131" s="183">
        <v>43906</v>
      </c>
      <c r="S131" s="182" t="s">
        <v>1379</v>
      </c>
      <c r="T131" s="182" t="s">
        <v>575</v>
      </c>
    </row>
    <row r="132" spans="1:20" x14ac:dyDescent="0.35">
      <c r="A132" s="182" t="s">
        <v>1028</v>
      </c>
      <c r="B132" s="182" t="s">
        <v>1029</v>
      </c>
      <c r="C132" s="182" t="s">
        <v>1056</v>
      </c>
      <c r="D132" s="182" t="s">
        <v>1057</v>
      </c>
      <c r="E132" s="182" t="s">
        <v>574</v>
      </c>
      <c r="F132" s="182" t="s">
        <v>764</v>
      </c>
      <c r="G132" s="183">
        <v>43908</v>
      </c>
      <c r="H132" s="182" t="s">
        <v>1032</v>
      </c>
      <c r="I132" s="184">
        <v>1457.19</v>
      </c>
      <c r="J132" s="182" t="s">
        <v>1058</v>
      </c>
      <c r="K132" s="182" t="s">
        <v>1059</v>
      </c>
      <c r="L132" s="182"/>
      <c r="M132" s="182" t="s">
        <v>1380</v>
      </c>
      <c r="N132" s="182" t="s">
        <v>575</v>
      </c>
      <c r="O132" s="182" t="s">
        <v>1061</v>
      </c>
      <c r="P132" s="182" t="s">
        <v>575</v>
      </c>
      <c r="Q132" s="182" t="s">
        <v>1059</v>
      </c>
      <c r="R132" s="183">
        <v>43906</v>
      </c>
      <c r="S132" s="182" t="s">
        <v>1381</v>
      </c>
      <c r="T132" s="182" t="s">
        <v>575</v>
      </c>
    </row>
    <row r="133" spans="1:20" x14ac:dyDescent="0.35">
      <c r="A133" s="182" t="s">
        <v>1028</v>
      </c>
      <c r="B133" s="182" t="s">
        <v>1029</v>
      </c>
      <c r="C133" s="182" t="s">
        <v>1056</v>
      </c>
      <c r="D133" s="182" t="s">
        <v>1057</v>
      </c>
      <c r="E133" s="182" t="s">
        <v>574</v>
      </c>
      <c r="F133" s="182" t="s">
        <v>764</v>
      </c>
      <c r="G133" s="183">
        <v>43908</v>
      </c>
      <c r="H133" s="182" t="s">
        <v>1032</v>
      </c>
      <c r="I133" s="184">
        <v>624.51</v>
      </c>
      <c r="J133" s="182" t="s">
        <v>1058</v>
      </c>
      <c r="K133" s="182" t="s">
        <v>1059</v>
      </c>
      <c r="L133" s="182"/>
      <c r="M133" s="182" t="s">
        <v>1382</v>
      </c>
      <c r="N133" s="182" t="s">
        <v>575</v>
      </c>
      <c r="O133" s="182" t="s">
        <v>1061</v>
      </c>
      <c r="P133" s="182" t="s">
        <v>575</v>
      </c>
      <c r="Q133" s="182" t="s">
        <v>1059</v>
      </c>
      <c r="R133" s="183">
        <v>43906</v>
      </c>
      <c r="S133" s="182" t="s">
        <v>1383</v>
      </c>
      <c r="T133" s="182" t="s">
        <v>575</v>
      </c>
    </row>
    <row r="134" spans="1:20" x14ac:dyDescent="0.35">
      <c r="A134" s="182" t="s">
        <v>1028</v>
      </c>
      <c r="B134" s="182" t="s">
        <v>1029</v>
      </c>
      <c r="C134" s="182" t="s">
        <v>579</v>
      </c>
      <c r="D134" s="182" t="s">
        <v>1071</v>
      </c>
      <c r="E134" s="182" t="s">
        <v>1188</v>
      </c>
      <c r="F134" s="182" t="s">
        <v>764</v>
      </c>
      <c r="G134" s="183">
        <v>43910</v>
      </c>
      <c r="H134" s="182" t="s">
        <v>1032</v>
      </c>
      <c r="I134" s="184">
        <v>68627.58</v>
      </c>
      <c r="J134" s="182" t="s">
        <v>1189</v>
      </c>
      <c r="K134" s="182" t="s">
        <v>575</v>
      </c>
      <c r="L134" s="182"/>
      <c r="M134" s="182" t="s">
        <v>1384</v>
      </c>
      <c r="N134" s="182" t="s">
        <v>575</v>
      </c>
      <c r="O134" s="182" t="s">
        <v>575</v>
      </c>
      <c r="P134" s="182" t="s">
        <v>575</v>
      </c>
      <c r="Q134" s="182" t="s">
        <v>1191</v>
      </c>
      <c r="R134" s="183">
        <v>43890</v>
      </c>
      <c r="S134" s="182" t="s">
        <v>1385</v>
      </c>
      <c r="T134" s="182" t="s">
        <v>575</v>
      </c>
    </row>
    <row r="135" spans="1:20" x14ac:dyDescent="0.35">
      <c r="A135" s="182" t="s">
        <v>1028</v>
      </c>
      <c r="B135" s="182" t="s">
        <v>1029</v>
      </c>
      <c r="C135" s="182" t="s">
        <v>579</v>
      </c>
      <c r="D135" s="182" t="s">
        <v>1071</v>
      </c>
      <c r="E135" s="182" t="s">
        <v>1188</v>
      </c>
      <c r="F135" s="182" t="s">
        <v>764</v>
      </c>
      <c r="G135" s="183">
        <v>43910</v>
      </c>
      <c r="H135" s="182" t="s">
        <v>1032</v>
      </c>
      <c r="I135" s="184">
        <v>37829.370000000003</v>
      </c>
      <c r="J135" s="182" t="s">
        <v>1189</v>
      </c>
      <c r="K135" s="182" t="s">
        <v>575</v>
      </c>
      <c r="L135" s="182"/>
      <c r="M135" s="182" t="s">
        <v>1384</v>
      </c>
      <c r="N135" s="182" t="s">
        <v>575</v>
      </c>
      <c r="O135" s="182" t="s">
        <v>575</v>
      </c>
      <c r="P135" s="182" t="s">
        <v>575</v>
      </c>
      <c r="Q135" s="182" t="s">
        <v>1191</v>
      </c>
      <c r="R135" s="183">
        <v>43890</v>
      </c>
      <c r="S135" s="182" t="s">
        <v>1385</v>
      </c>
      <c r="T135" s="182" t="s">
        <v>575</v>
      </c>
    </row>
    <row r="136" spans="1:20" x14ac:dyDescent="0.35">
      <c r="A136" s="182" t="s">
        <v>1028</v>
      </c>
      <c r="B136" s="182" t="s">
        <v>1029</v>
      </c>
      <c r="C136" s="182" t="s">
        <v>579</v>
      </c>
      <c r="D136" s="182" t="s">
        <v>1071</v>
      </c>
      <c r="E136" s="182" t="s">
        <v>1188</v>
      </c>
      <c r="F136" s="182" t="s">
        <v>764</v>
      </c>
      <c r="G136" s="183">
        <v>43910</v>
      </c>
      <c r="H136" s="182" t="s">
        <v>1032</v>
      </c>
      <c r="I136" s="184">
        <v>2247.8200000000002</v>
      </c>
      <c r="J136" s="182" t="s">
        <v>1189</v>
      </c>
      <c r="K136" s="182" t="s">
        <v>575</v>
      </c>
      <c r="L136" s="182"/>
      <c r="M136" s="182" t="s">
        <v>1384</v>
      </c>
      <c r="N136" s="182" t="s">
        <v>575</v>
      </c>
      <c r="O136" s="182" t="s">
        <v>575</v>
      </c>
      <c r="P136" s="182" t="s">
        <v>575</v>
      </c>
      <c r="Q136" s="182" t="s">
        <v>1191</v>
      </c>
      <c r="R136" s="183">
        <v>43890</v>
      </c>
      <c r="S136" s="182" t="s">
        <v>1385</v>
      </c>
      <c r="T136" s="182" t="s">
        <v>575</v>
      </c>
    </row>
    <row r="137" spans="1:20" x14ac:dyDescent="0.35">
      <c r="A137" s="182" t="s">
        <v>1028</v>
      </c>
      <c r="B137" s="182" t="s">
        <v>1029</v>
      </c>
      <c r="C137" s="182" t="s">
        <v>579</v>
      </c>
      <c r="D137" s="182" t="s">
        <v>1071</v>
      </c>
      <c r="E137" s="182" t="s">
        <v>1188</v>
      </c>
      <c r="F137" s="182" t="s">
        <v>764</v>
      </c>
      <c r="G137" s="183">
        <v>43910</v>
      </c>
      <c r="H137" s="182" t="s">
        <v>1032</v>
      </c>
      <c r="I137" s="184">
        <v>205152.02</v>
      </c>
      <c r="J137" s="182" t="s">
        <v>1189</v>
      </c>
      <c r="K137" s="182" t="s">
        <v>575</v>
      </c>
      <c r="L137" s="182"/>
      <c r="M137" s="182" t="s">
        <v>1384</v>
      </c>
      <c r="N137" s="182" t="s">
        <v>575</v>
      </c>
      <c r="O137" s="182" t="s">
        <v>575</v>
      </c>
      <c r="P137" s="182" t="s">
        <v>575</v>
      </c>
      <c r="Q137" s="182" t="s">
        <v>1191</v>
      </c>
      <c r="R137" s="183">
        <v>43890</v>
      </c>
      <c r="S137" s="182" t="s">
        <v>1385</v>
      </c>
      <c r="T137" s="182" t="s">
        <v>575</v>
      </c>
    </row>
    <row r="138" spans="1:20" x14ac:dyDescent="0.35">
      <c r="A138" s="182" t="s">
        <v>1028</v>
      </c>
      <c r="B138" s="182" t="s">
        <v>1029</v>
      </c>
      <c r="C138" s="182" t="s">
        <v>1081</v>
      </c>
      <c r="D138" s="182" t="s">
        <v>1082</v>
      </c>
      <c r="E138" s="182" t="s">
        <v>574</v>
      </c>
      <c r="F138" s="182" t="s">
        <v>764</v>
      </c>
      <c r="G138" s="183">
        <v>43917</v>
      </c>
      <c r="H138" s="182" t="s">
        <v>1032</v>
      </c>
      <c r="I138" s="184">
        <v>314.94</v>
      </c>
      <c r="J138" s="182" t="s">
        <v>1386</v>
      </c>
      <c r="K138" s="182" t="s">
        <v>1387</v>
      </c>
      <c r="L138" s="182"/>
      <c r="M138" s="182" t="s">
        <v>1388</v>
      </c>
      <c r="N138" s="182" t="s">
        <v>575</v>
      </c>
      <c r="O138" s="182" t="s">
        <v>1389</v>
      </c>
      <c r="P138" s="182" t="s">
        <v>575</v>
      </c>
      <c r="Q138" s="182" t="s">
        <v>1387</v>
      </c>
      <c r="R138" s="183">
        <v>43909</v>
      </c>
      <c r="S138" s="182" t="s">
        <v>1390</v>
      </c>
      <c r="T138" s="182" t="s">
        <v>575</v>
      </c>
    </row>
    <row r="139" spans="1:20" x14ac:dyDescent="0.35">
      <c r="A139" s="182" t="s">
        <v>1028</v>
      </c>
      <c r="B139" s="182" t="s">
        <v>1029</v>
      </c>
      <c r="C139" s="182" t="s">
        <v>1081</v>
      </c>
      <c r="D139" s="182" t="s">
        <v>1082</v>
      </c>
      <c r="E139" s="182" t="s">
        <v>574</v>
      </c>
      <c r="F139" s="182" t="s">
        <v>764</v>
      </c>
      <c r="G139" s="183">
        <v>43917</v>
      </c>
      <c r="H139" s="182" t="s">
        <v>1032</v>
      </c>
      <c r="I139" s="184">
        <v>472.41</v>
      </c>
      <c r="J139" s="182" t="s">
        <v>1386</v>
      </c>
      <c r="K139" s="182" t="s">
        <v>1387</v>
      </c>
      <c r="L139" s="182"/>
      <c r="M139" s="182" t="s">
        <v>1391</v>
      </c>
      <c r="N139" s="182" t="s">
        <v>575</v>
      </c>
      <c r="O139" s="182" t="s">
        <v>1389</v>
      </c>
      <c r="P139" s="182" t="s">
        <v>575</v>
      </c>
      <c r="Q139" s="182" t="s">
        <v>1387</v>
      </c>
      <c r="R139" s="183">
        <v>43909</v>
      </c>
      <c r="S139" s="182" t="s">
        <v>1392</v>
      </c>
      <c r="T139" s="182" t="s">
        <v>575</v>
      </c>
    </row>
    <row r="140" spans="1:20" x14ac:dyDescent="0.35">
      <c r="A140" s="182" t="s">
        <v>1028</v>
      </c>
      <c r="B140" s="182" t="s">
        <v>1029</v>
      </c>
      <c r="C140" s="182" t="s">
        <v>1030</v>
      </c>
      <c r="D140" s="182" t="s">
        <v>1031</v>
      </c>
      <c r="E140" s="182" t="s">
        <v>574</v>
      </c>
      <c r="F140" s="182" t="s">
        <v>764</v>
      </c>
      <c r="G140" s="183">
        <v>43917</v>
      </c>
      <c r="H140" s="182" t="s">
        <v>1032</v>
      </c>
      <c r="I140" s="184">
        <v>50.09</v>
      </c>
      <c r="J140" s="182" t="s">
        <v>1033</v>
      </c>
      <c r="K140" s="182" t="s">
        <v>1034</v>
      </c>
      <c r="L140" s="182"/>
      <c r="M140" s="182" t="s">
        <v>1393</v>
      </c>
      <c r="N140" s="182" t="s">
        <v>575</v>
      </c>
      <c r="O140" s="182" t="s">
        <v>1036</v>
      </c>
      <c r="P140" s="182" t="s">
        <v>575</v>
      </c>
      <c r="Q140" s="182" t="s">
        <v>1034</v>
      </c>
      <c r="R140" s="183">
        <v>43914</v>
      </c>
      <c r="S140" s="182" t="s">
        <v>1394</v>
      </c>
      <c r="T140" s="182" t="s">
        <v>575</v>
      </c>
    </row>
    <row r="141" spans="1:20" x14ac:dyDescent="0.35">
      <c r="A141" s="182" t="s">
        <v>1028</v>
      </c>
      <c r="B141" s="182" t="s">
        <v>1029</v>
      </c>
      <c r="C141" s="182" t="s">
        <v>1030</v>
      </c>
      <c r="D141" s="182" t="s">
        <v>1031</v>
      </c>
      <c r="E141" s="182" t="s">
        <v>574</v>
      </c>
      <c r="F141" s="182" t="s">
        <v>764</v>
      </c>
      <c r="G141" s="183">
        <v>43917</v>
      </c>
      <c r="H141" s="182" t="s">
        <v>1032</v>
      </c>
      <c r="I141" s="184">
        <v>174.63</v>
      </c>
      <c r="J141" s="182" t="s">
        <v>1033</v>
      </c>
      <c r="K141" s="182" t="s">
        <v>1034</v>
      </c>
      <c r="L141" s="182"/>
      <c r="M141" s="182" t="s">
        <v>1395</v>
      </c>
      <c r="N141" s="182" t="s">
        <v>575</v>
      </c>
      <c r="O141" s="182" t="s">
        <v>1036</v>
      </c>
      <c r="P141" s="182" t="s">
        <v>575</v>
      </c>
      <c r="Q141" s="182" t="s">
        <v>1034</v>
      </c>
      <c r="R141" s="183">
        <v>43914</v>
      </c>
      <c r="S141" s="182" t="s">
        <v>1396</v>
      </c>
      <c r="T141" s="182" t="s">
        <v>575</v>
      </c>
    </row>
    <row r="142" spans="1:20" x14ac:dyDescent="0.35">
      <c r="A142" s="182" t="s">
        <v>1028</v>
      </c>
      <c r="B142" s="182" t="s">
        <v>1029</v>
      </c>
      <c r="C142" s="182" t="s">
        <v>1030</v>
      </c>
      <c r="D142" s="182" t="s">
        <v>1031</v>
      </c>
      <c r="E142" s="182" t="s">
        <v>574</v>
      </c>
      <c r="F142" s="182" t="s">
        <v>764</v>
      </c>
      <c r="G142" s="183">
        <v>43917</v>
      </c>
      <c r="H142" s="182" t="s">
        <v>1032</v>
      </c>
      <c r="I142" s="184">
        <v>21771.97</v>
      </c>
      <c r="J142" s="182" t="s">
        <v>1033</v>
      </c>
      <c r="K142" s="182" t="s">
        <v>1034</v>
      </c>
      <c r="L142" s="182"/>
      <c r="M142" s="182" t="s">
        <v>1397</v>
      </c>
      <c r="N142" s="182" t="s">
        <v>575</v>
      </c>
      <c r="O142" s="182" t="s">
        <v>1036</v>
      </c>
      <c r="P142" s="182" t="s">
        <v>575</v>
      </c>
      <c r="Q142" s="182" t="s">
        <v>1034</v>
      </c>
      <c r="R142" s="183">
        <v>43914</v>
      </c>
      <c r="S142" s="182" t="s">
        <v>1398</v>
      </c>
      <c r="T142" s="182" t="s">
        <v>575</v>
      </c>
    </row>
    <row r="143" spans="1:20" x14ac:dyDescent="0.35">
      <c r="A143" s="182" t="s">
        <v>1028</v>
      </c>
      <c r="B143" s="182" t="s">
        <v>1029</v>
      </c>
      <c r="C143" s="182" t="s">
        <v>1030</v>
      </c>
      <c r="D143" s="182" t="s">
        <v>1031</v>
      </c>
      <c r="E143" s="182" t="s">
        <v>574</v>
      </c>
      <c r="F143" s="182" t="s">
        <v>764</v>
      </c>
      <c r="G143" s="183">
        <v>43917</v>
      </c>
      <c r="H143" s="182" t="s">
        <v>1032</v>
      </c>
      <c r="I143" s="184">
        <v>14600.97</v>
      </c>
      <c r="J143" s="182" t="s">
        <v>1033</v>
      </c>
      <c r="K143" s="182" t="s">
        <v>1034</v>
      </c>
      <c r="L143" s="182"/>
      <c r="M143" s="182" t="s">
        <v>1399</v>
      </c>
      <c r="N143" s="182" t="s">
        <v>575</v>
      </c>
      <c r="O143" s="182" t="s">
        <v>1036</v>
      </c>
      <c r="P143" s="182" t="s">
        <v>575</v>
      </c>
      <c r="Q143" s="182" t="s">
        <v>1034</v>
      </c>
      <c r="R143" s="183">
        <v>43914</v>
      </c>
      <c r="S143" s="182" t="s">
        <v>1400</v>
      </c>
      <c r="T143" s="182" t="s">
        <v>575</v>
      </c>
    </row>
    <row r="144" spans="1:20" x14ac:dyDescent="0.35">
      <c r="A144" s="182" t="s">
        <v>1028</v>
      </c>
      <c r="B144" s="182" t="s">
        <v>1029</v>
      </c>
      <c r="C144" s="182" t="s">
        <v>1030</v>
      </c>
      <c r="D144" s="182" t="s">
        <v>1031</v>
      </c>
      <c r="E144" s="182" t="s">
        <v>574</v>
      </c>
      <c r="F144" s="182" t="s">
        <v>764</v>
      </c>
      <c r="G144" s="183">
        <v>43917</v>
      </c>
      <c r="H144" s="182" t="s">
        <v>1032</v>
      </c>
      <c r="I144" s="184">
        <v>35080.28</v>
      </c>
      <c r="J144" s="182" t="s">
        <v>1033</v>
      </c>
      <c r="K144" s="182" t="s">
        <v>1034</v>
      </c>
      <c r="L144" s="182"/>
      <c r="M144" s="182" t="s">
        <v>1401</v>
      </c>
      <c r="N144" s="182" t="s">
        <v>575</v>
      </c>
      <c r="O144" s="182" t="s">
        <v>1036</v>
      </c>
      <c r="P144" s="182" t="s">
        <v>575</v>
      </c>
      <c r="Q144" s="182" t="s">
        <v>1034</v>
      </c>
      <c r="R144" s="183">
        <v>43914</v>
      </c>
      <c r="S144" s="182" t="s">
        <v>1402</v>
      </c>
      <c r="T144" s="182" t="s">
        <v>575</v>
      </c>
    </row>
    <row r="145" spans="1:20" x14ac:dyDescent="0.35">
      <c r="A145" s="182" t="s">
        <v>1028</v>
      </c>
      <c r="B145" s="182" t="s">
        <v>1029</v>
      </c>
      <c r="C145" s="182" t="s">
        <v>1030</v>
      </c>
      <c r="D145" s="182" t="s">
        <v>1031</v>
      </c>
      <c r="E145" s="182" t="s">
        <v>574</v>
      </c>
      <c r="F145" s="182" t="s">
        <v>764</v>
      </c>
      <c r="G145" s="183">
        <v>43917</v>
      </c>
      <c r="H145" s="182" t="s">
        <v>1032</v>
      </c>
      <c r="I145" s="184">
        <v>32877.26</v>
      </c>
      <c r="J145" s="182" t="s">
        <v>1033</v>
      </c>
      <c r="K145" s="182" t="s">
        <v>1034</v>
      </c>
      <c r="L145" s="182"/>
      <c r="M145" s="182" t="s">
        <v>1403</v>
      </c>
      <c r="N145" s="182" t="s">
        <v>575</v>
      </c>
      <c r="O145" s="182" t="s">
        <v>1036</v>
      </c>
      <c r="P145" s="182" t="s">
        <v>575</v>
      </c>
      <c r="Q145" s="182" t="s">
        <v>1034</v>
      </c>
      <c r="R145" s="183">
        <v>43914</v>
      </c>
      <c r="S145" s="182" t="s">
        <v>1404</v>
      </c>
      <c r="T145" s="182" t="s">
        <v>575</v>
      </c>
    </row>
    <row r="146" spans="1:20" x14ac:dyDescent="0.35">
      <c r="A146" s="182" t="s">
        <v>1028</v>
      </c>
      <c r="B146" s="182" t="s">
        <v>1029</v>
      </c>
      <c r="C146" s="182" t="s">
        <v>1030</v>
      </c>
      <c r="D146" s="182" t="s">
        <v>1031</v>
      </c>
      <c r="E146" s="182" t="s">
        <v>574</v>
      </c>
      <c r="F146" s="182" t="s">
        <v>764</v>
      </c>
      <c r="G146" s="183">
        <v>43917</v>
      </c>
      <c r="H146" s="182" t="s">
        <v>1032</v>
      </c>
      <c r="I146" s="184">
        <v>1232.06</v>
      </c>
      <c r="J146" s="182" t="s">
        <v>1033</v>
      </c>
      <c r="K146" s="182" t="s">
        <v>1034</v>
      </c>
      <c r="L146" s="182"/>
      <c r="M146" s="182" t="s">
        <v>1405</v>
      </c>
      <c r="N146" s="182" t="s">
        <v>575</v>
      </c>
      <c r="O146" s="182" t="s">
        <v>1036</v>
      </c>
      <c r="P146" s="182" t="s">
        <v>575</v>
      </c>
      <c r="Q146" s="182" t="s">
        <v>1034</v>
      </c>
      <c r="R146" s="183">
        <v>43914</v>
      </c>
      <c r="S146" s="182" t="s">
        <v>1406</v>
      </c>
      <c r="T146" s="182" t="s">
        <v>575</v>
      </c>
    </row>
    <row r="147" spans="1:20" x14ac:dyDescent="0.35">
      <c r="A147" s="182" t="s">
        <v>1028</v>
      </c>
      <c r="B147" s="182" t="s">
        <v>1029</v>
      </c>
      <c r="C147" s="182" t="s">
        <v>1030</v>
      </c>
      <c r="D147" s="182" t="s">
        <v>1031</v>
      </c>
      <c r="E147" s="182" t="s">
        <v>574</v>
      </c>
      <c r="F147" s="182" t="s">
        <v>764</v>
      </c>
      <c r="G147" s="183">
        <v>43917</v>
      </c>
      <c r="H147" s="182" t="s">
        <v>1032</v>
      </c>
      <c r="I147" s="184">
        <v>1512.27</v>
      </c>
      <c r="J147" s="182" t="s">
        <v>1033</v>
      </c>
      <c r="K147" s="182" t="s">
        <v>1034</v>
      </c>
      <c r="L147" s="182"/>
      <c r="M147" s="182" t="s">
        <v>1407</v>
      </c>
      <c r="N147" s="182" t="s">
        <v>575</v>
      </c>
      <c r="O147" s="182" t="s">
        <v>1036</v>
      </c>
      <c r="P147" s="182" t="s">
        <v>575</v>
      </c>
      <c r="Q147" s="182" t="s">
        <v>1034</v>
      </c>
      <c r="R147" s="183">
        <v>43914</v>
      </c>
      <c r="S147" s="182" t="s">
        <v>1408</v>
      </c>
      <c r="T147" s="182" t="s">
        <v>575</v>
      </c>
    </row>
    <row r="148" spans="1:20" x14ac:dyDescent="0.35">
      <c r="A148" s="182" t="s">
        <v>1028</v>
      </c>
      <c r="B148" s="182" t="s">
        <v>1029</v>
      </c>
      <c r="C148" s="182" t="s">
        <v>1030</v>
      </c>
      <c r="D148" s="182" t="s">
        <v>1031</v>
      </c>
      <c r="E148" s="182" t="s">
        <v>574</v>
      </c>
      <c r="F148" s="182" t="s">
        <v>764</v>
      </c>
      <c r="G148" s="183">
        <v>43917</v>
      </c>
      <c r="H148" s="182" t="s">
        <v>1032</v>
      </c>
      <c r="I148" s="184">
        <v>2095.0100000000002</v>
      </c>
      <c r="J148" s="182" t="s">
        <v>1033</v>
      </c>
      <c r="K148" s="182" t="s">
        <v>1034</v>
      </c>
      <c r="L148" s="182"/>
      <c r="M148" s="182" t="s">
        <v>1409</v>
      </c>
      <c r="N148" s="182" t="s">
        <v>575</v>
      </c>
      <c r="O148" s="182" t="s">
        <v>1036</v>
      </c>
      <c r="P148" s="182" t="s">
        <v>575</v>
      </c>
      <c r="Q148" s="182" t="s">
        <v>1034</v>
      </c>
      <c r="R148" s="183">
        <v>43914</v>
      </c>
      <c r="S148" s="182" t="s">
        <v>1410</v>
      </c>
      <c r="T148" s="182" t="s">
        <v>575</v>
      </c>
    </row>
    <row r="149" spans="1:20" x14ac:dyDescent="0.35">
      <c r="A149" s="182" t="s">
        <v>1028</v>
      </c>
      <c r="B149" s="182" t="s">
        <v>1029</v>
      </c>
      <c r="C149" s="182" t="s">
        <v>1030</v>
      </c>
      <c r="D149" s="182" t="s">
        <v>1031</v>
      </c>
      <c r="E149" s="182" t="s">
        <v>574</v>
      </c>
      <c r="F149" s="182" t="s">
        <v>764</v>
      </c>
      <c r="G149" s="183">
        <v>43917</v>
      </c>
      <c r="H149" s="182" t="s">
        <v>1032</v>
      </c>
      <c r="I149" s="184">
        <v>18856.62</v>
      </c>
      <c r="J149" s="182" t="s">
        <v>1033</v>
      </c>
      <c r="K149" s="182" t="s">
        <v>1034</v>
      </c>
      <c r="L149" s="182"/>
      <c r="M149" s="182" t="s">
        <v>1411</v>
      </c>
      <c r="N149" s="182" t="s">
        <v>575</v>
      </c>
      <c r="O149" s="182" t="s">
        <v>1036</v>
      </c>
      <c r="P149" s="182" t="s">
        <v>575</v>
      </c>
      <c r="Q149" s="182" t="s">
        <v>1034</v>
      </c>
      <c r="R149" s="183">
        <v>43914</v>
      </c>
      <c r="S149" s="182" t="s">
        <v>1412</v>
      </c>
      <c r="T149" s="182" t="s">
        <v>575</v>
      </c>
    </row>
    <row r="150" spans="1:20" x14ac:dyDescent="0.35">
      <c r="A150" s="182" t="s">
        <v>1028</v>
      </c>
      <c r="B150" s="182" t="s">
        <v>1029</v>
      </c>
      <c r="C150" s="182" t="s">
        <v>1030</v>
      </c>
      <c r="D150" s="182" t="s">
        <v>1031</v>
      </c>
      <c r="E150" s="182" t="s">
        <v>574</v>
      </c>
      <c r="F150" s="182" t="s">
        <v>764</v>
      </c>
      <c r="G150" s="183">
        <v>43917</v>
      </c>
      <c r="H150" s="182" t="s">
        <v>1032</v>
      </c>
      <c r="I150" s="184">
        <v>41759.879999999997</v>
      </c>
      <c r="J150" s="182" t="s">
        <v>1033</v>
      </c>
      <c r="K150" s="182" t="s">
        <v>1034</v>
      </c>
      <c r="L150" s="182"/>
      <c r="M150" s="182" t="s">
        <v>1413</v>
      </c>
      <c r="N150" s="182" t="s">
        <v>575</v>
      </c>
      <c r="O150" s="182" t="s">
        <v>1036</v>
      </c>
      <c r="P150" s="182" t="s">
        <v>575</v>
      </c>
      <c r="Q150" s="182" t="s">
        <v>1034</v>
      </c>
      <c r="R150" s="183">
        <v>43914</v>
      </c>
      <c r="S150" s="182" t="s">
        <v>1414</v>
      </c>
      <c r="T150" s="182" t="s">
        <v>575</v>
      </c>
    </row>
    <row r="151" spans="1:20" x14ac:dyDescent="0.35">
      <c r="A151" s="182" t="s">
        <v>1028</v>
      </c>
      <c r="B151" s="182" t="s">
        <v>1029</v>
      </c>
      <c r="C151" s="182" t="s">
        <v>1063</v>
      </c>
      <c r="D151" s="182" t="s">
        <v>1064</v>
      </c>
      <c r="E151" s="182" t="s">
        <v>574</v>
      </c>
      <c r="F151" s="182" t="s">
        <v>764</v>
      </c>
      <c r="G151" s="183">
        <v>43920</v>
      </c>
      <c r="H151" s="182" t="s">
        <v>1032</v>
      </c>
      <c r="I151" s="184">
        <v>4433.25</v>
      </c>
      <c r="J151" s="182" t="s">
        <v>1143</v>
      </c>
      <c r="K151" s="182" t="s">
        <v>1065</v>
      </c>
      <c r="L151" s="182"/>
      <c r="M151" s="182" t="s">
        <v>1415</v>
      </c>
      <c r="N151" s="182" t="s">
        <v>575</v>
      </c>
      <c r="O151" s="182" t="s">
        <v>1067</v>
      </c>
      <c r="P151" s="182" t="s">
        <v>575</v>
      </c>
      <c r="Q151" s="182" t="s">
        <v>1065</v>
      </c>
      <c r="R151" s="183">
        <v>43888</v>
      </c>
      <c r="S151" s="182" t="s">
        <v>1416</v>
      </c>
      <c r="T151" s="182" t="s">
        <v>575</v>
      </c>
    </row>
    <row r="152" spans="1:20" x14ac:dyDescent="0.35">
      <c r="A152" s="182" t="s">
        <v>1028</v>
      </c>
      <c r="B152" s="182" t="s">
        <v>1029</v>
      </c>
      <c r="C152" s="182" t="s">
        <v>1063</v>
      </c>
      <c r="D152" s="182" t="s">
        <v>1064</v>
      </c>
      <c r="E152" s="182" t="s">
        <v>574</v>
      </c>
      <c r="F152" s="182" t="s">
        <v>764</v>
      </c>
      <c r="G152" s="183">
        <v>43920</v>
      </c>
      <c r="H152" s="182" t="s">
        <v>1032</v>
      </c>
      <c r="I152" s="184">
        <v>8652.16</v>
      </c>
      <c r="J152" s="182" t="s">
        <v>1091</v>
      </c>
      <c r="K152" s="182" t="s">
        <v>1092</v>
      </c>
      <c r="L152" s="182"/>
      <c r="M152" s="182" t="s">
        <v>1417</v>
      </c>
      <c r="N152" s="182" t="s">
        <v>575</v>
      </c>
      <c r="O152" s="182" t="s">
        <v>1094</v>
      </c>
      <c r="P152" s="182" t="s">
        <v>575</v>
      </c>
      <c r="Q152" s="182" t="s">
        <v>1092</v>
      </c>
      <c r="R152" s="183">
        <v>43913</v>
      </c>
      <c r="S152" s="182" t="s">
        <v>1418</v>
      </c>
      <c r="T152" s="182" t="s">
        <v>575</v>
      </c>
    </row>
    <row r="153" spans="1:20" x14ac:dyDescent="0.35">
      <c r="A153" s="182" t="s">
        <v>1028</v>
      </c>
      <c r="B153" s="182" t="s">
        <v>1029</v>
      </c>
      <c r="C153" s="182" t="s">
        <v>1063</v>
      </c>
      <c r="D153" s="182" t="s">
        <v>1064</v>
      </c>
      <c r="E153" s="182" t="s">
        <v>574</v>
      </c>
      <c r="F153" s="182" t="s">
        <v>764</v>
      </c>
      <c r="G153" s="183">
        <v>43920</v>
      </c>
      <c r="H153" s="182" t="s">
        <v>1032</v>
      </c>
      <c r="I153" s="184">
        <v>9339.23</v>
      </c>
      <c r="J153" s="182" t="s">
        <v>1091</v>
      </c>
      <c r="K153" s="182" t="s">
        <v>1092</v>
      </c>
      <c r="L153" s="182"/>
      <c r="M153" s="182" t="s">
        <v>1419</v>
      </c>
      <c r="N153" s="182" t="s">
        <v>575</v>
      </c>
      <c r="O153" s="182" t="s">
        <v>1094</v>
      </c>
      <c r="P153" s="182" t="s">
        <v>575</v>
      </c>
      <c r="Q153" s="182" t="s">
        <v>1092</v>
      </c>
      <c r="R153" s="183">
        <v>43913</v>
      </c>
      <c r="S153" s="182" t="s">
        <v>1420</v>
      </c>
      <c r="T153" s="182" t="s">
        <v>575</v>
      </c>
    </row>
    <row r="154" spans="1:20" x14ac:dyDescent="0.35">
      <c r="A154" s="182" t="s">
        <v>1028</v>
      </c>
      <c r="B154" s="182" t="s">
        <v>1029</v>
      </c>
      <c r="C154" s="182" t="s">
        <v>1081</v>
      </c>
      <c r="D154" s="182" t="s">
        <v>1082</v>
      </c>
      <c r="E154" s="182" t="s">
        <v>574</v>
      </c>
      <c r="F154" s="182" t="s">
        <v>764</v>
      </c>
      <c r="G154" s="183">
        <v>43920</v>
      </c>
      <c r="H154" s="182" t="s">
        <v>1032</v>
      </c>
      <c r="I154" s="184">
        <v>431.5</v>
      </c>
      <c r="J154" s="182" t="s">
        <v>1421</v>
      </c>
      <c r="K154" s="182" t="s">
        <v>1422</v>
      </c>
      <c r="L154" s="182"/>
      <c r="M154" s="182" t="s">
        <v>1423</v>
      </c>
      <c r="N154" s="182" t="s">
        <v>575</v>
      </c>
      <c r="O154" s="182" t="s">
        <v>1424</v>
      </c>
      <c r="P154" s="182" t="s">
        <v>575</v>
      </c>
      <c r="Q154" s="182" t="s">
        <v>1422</v>
      </c>
      <c r="R154" s="183">
        <v>43917</v>
      </c>
      <c r="S154" s="182" t="s">
        <v>1425</v>
      </c>
      <c r="T154" s="182" t="s">
        <v>575</v>
      </c>
    </row>
    <row r="155" spans="1:20" x14ac:dyDescent="0.35">
      <c r="A155" s="182" t="s">
        <v>1028</v>
      </c>
      <c r="B155" s="182" t="s">
        <v>1029</v>
      </c>
      <c r="C155" s="182" t="s">
        <v>1081</v>
      </c>
      <c r="D155" s="182" t="s">
        <v>1082</v>
      </c>
      <c r="E155" s="182" t="s">
        <v>574</v>
      </c>
      <c r="F155" s="182" t="s">
        <v>764</v>
      </c>
      <c r="G155" s="183">
        <v>43920</v>
      </c>
      <c r="H155" s="182" t="s">
        <v>1032</v>
      </c>
      <c r="I155" s="184">
        <v>10019.15</v>
      </c>
      <c r="J155" s="182" t="s">
        <v>1421</v>
      </c>
      <c r="K155" s="182" t="s">
        <v>1422</v>
      </c>
      <c r="L155" s="182"/>
      <c r="M155" s="182" t="s">
        <v>1426</v>
      </c>
      <c r="N155" s="182" t="s">
        <v>575</v>
      </c>
      <c r="O155" s="182" t="s">
        <v>1424</v>
      </c>
      <c r="P155" s="182" t="s">
        <v>575</v>
      </c>
      <c r="Q155" s="182" t="s">
        <v>1422</v>
      </c>
      <c r="R155" s="183">
        <v>43913</v>
      </c>
      <c r="S155" s="182" t="s">
        <v>1427</v>
      </c>
      <c r="T155" s="182" t="s">
        <v>575</v>
      </c>
    </row>
    <row r="156" spans="1:20" x14ac:dyDescent="0.35">
      <c r="A156" s="182" t="s">
        <v>1028</v>
      </c>
      <c r="B156" s="182" t="s">
        <v>1029</v>
      </c>
      <c r="C156" s="182" t="s">
        <v>1081</v>
      </c>
      <c r="D156" s="182" t="s">
        <v>1082</v>
      </c>
      <c r="E156" s="182" t="s">
        <v>574</v>
      </c>
      <c r="F156" s="182" t="s">
        <v>764</v>
      </c>
      <c r="G156" s="183">
        <v>43920</v>
      </c>
      <c r="H156" s="182" t="s">
        <v>1032</v>
      </c>
      <c r="I156" s="184">
        <v>1223.58</v>
      </c>
      <c r="J156" s="182" t="s">
        <v>1421</v>
      </c>
      <c r="K156" s="182" t="s">
        <v>1422</v>
      </c>
      <c r="L156" s="182"/>
      <c r="M156" s="182" t="s">
        <v>1428</v>
      </c>
      <c r="N156" s="182" t="s">
        <v>575</v>
      </c>
      <c r="O156" s="182" t="s">
        <v>1424</v>
      </c>
      <c r="P156" s="182" t="s">
        <v>575</v>
      </c>
      <c r="Q156" s="182" t="s">
        <v>1422</v>
      </c>
      <c r="R156" s="183">
        <v>43916</v>
      </c>
      <c r="S156" s="182" t="s">
        <v>1429</v>
      </c>
      <c r="T156" s="182" t="s">
        <v>575</v>
      </c>
    </row>
    <row r="157" spans="1:20" x14ac:dyDescent="0.35">
      <c r="A157" s="182" t="s">
        <v>1028</v>
      </c>
      <c r="B157" s="182" t="s">
        <v>1029</v>
      </c>
      <c r="C157" s="182" t="s">
        <v>1081</v>
      </c>
      <c r="D157" s="182" t="s">
        <v>1082</v>
      </c>
      <c r="E157" s="182" t="s">
        <v>574</v>
      </c>
      <c r="F157" s="182" t="s">
        <v>764</v>
      </c>
      <c r="G157" s="183">
        <v>43920</v>
      </c>
      <c r="H157" s="182" t="s">
        <v>1032</v>
      </c>
      <c r="I157" s="184">
        <v>157.47</v>
      </c>
      <c r="J157" s="182" t="s">
        <v>1386</v>
      </c>
      <c r="K157" s="182" t="s">
        <v>1387</v>
      </c>
      <c r="L157" s="182"/>
      <c r="M157" s="182" t="s">
        <v>1430</v>
      </c>
      <c r="N157" s="182" t="s">
        <v>575</v>
      </c>
      <c r="O157" s="182" t="s">
        <v>1389</v>
      </c>
      <c r="P157" s="182" t="s">
        <v>575</v>
      </c>
      <c r="Q157" s="182" t="s">
        <v>1387</v>
      </c>
      <c r="R157" s="183">
        <v>43909</v>
      </c>
      <c r="S157" s="182" t="s">
        <v>1431</v>
      </c>
      <c r="T157" s="182" t="s">
        <v>575</v>
      </c>
    </row>
    <row r="158" spans="1:20" x14ac:dyDescent="0.35">
      <c r="A158" s="182" t="s">
        <v>1028</v>
      </c>
      <c r="B158" s="182" t="s">
        <v>1029</v>
      </c>
      <c r="C158" s="182" t="s">
        <v>1081</v>
      </c>
      <c r="D158" s="182" t="s">
        <v>1082</v>
      </c>
      <c r="E158" s="182" t="s">
        <v>574</v>
      </c>
      <c r="F158" s="182" t="s">
        <v>764</v>
      </c>
      <c r="G158" s="183">
        <v>43920</v>
      </c>
      <c r="H158" s="182" t="s">
        <v>1032</v>
      </c>
      <c r="I158" s="184">
        <v>314.94</v>
      </c>
      <c r="J158" s="182" t="s">
        <v>1386</v>
      </c>
      <c r="K158" s="182" t="s">
        <v>1387</v>
      </c>
      <c r="L158" s="182"/>
      <c r="M158" s="182" t="s">
        <v>1432</v>
      </c>
      <c r="N158" s="182" t="s">
        <v>575</v>
      </c>
      <c r="O158" s="182" t="s">
        <v>1389</v>
      </c>
      <c r="P158" s="182" t="s">
        <v>575</v>
      </c>
      <c r="Q158" s="182" t="s">
        <v>1387</v>
      </c>
      <c r="R158" s="183">
        <v>43909</v>
      </c>
      <c r="S158" s="182" t="s">
        <v>1433</v>
      </c>
      <c r="T158" s="182" t="s">
        <v>575</v>
      </c>
    </row>
    <row r="159" spans="1:20" x14ac:dyDescent="0.35">
      <c r="A159" s="182" t="s">
        <v>1028</v>
      </c>
      <c r="B159" s="182" t="s">
        <v>1029</v>
      </c>
      <c r="C159" s="182" t="s">
        <v>1030</v>
      </c>
      <c r="D159" s="182" t="s">
        <v>1031</v>
      </c>
      <c r="E159" s="182" t="s">
        <v>574</v>
      </c>
      <c r="F159" s="182" t="s">
        <v>764</v>
      </c>
      <c r="G159" s="183">
        <v>43920</v>
      </c>
      <c r="H159" s="182" t="s">
        <v>1032</v>
      </c>
      <c r="I159" s="184">
        <v>9627.42</v>
      </c>
      <c r="J159" s="182" t="s">
        <v>1033</v>
      </c>
      <c r="K159" s="182" t="s">
        <v>1034</v>
      </c>
      <c r="L159" s="182"/>
      <c r="M159" s="182" t="s">
        <v>1434</v>
      </c>
      <c r="N159" s="182" t="s">
        <v>575</v>
      </c>
      <c r="O159" s="182" t="s">
        <v>1036</v>
      </c>
      <c r="P159" s="182" t="s">
        <v>575</v>
      </c>
      <c r="Q159" s="182" t="s">
        <v>1034</v>
      </c>
      <c r="R159" s="183">
        <v>43914</v>
      </c>
      <c r="S159" s="182" t="s">
        <v>1435</v>
      </c>
      <c r="T159" s="182" t="s">
        <v>575</v>
      </c>
    </row>
    <row r="160" spans="1:20" x14ac:dyDescent="0.35">
      <c r="A160" s="182" t="s">
        <v>1028</v>
      </c>
      <c r="B160" s="182" t="s">
        <v>1029</v>
      </c>
      <c r="C160" s="182" t="s">
        <v>1030</v>
      </c>
      <c r="D160" s="182" t="s">
        <v>1031</v>
      </c>
      <c r="E160" s="182" t="s">
        <v>574</v>
      </c>
      <c r="F160" s="182" t="s">
        <v>764</v>
      </c>
      <c r="G160" s="183">
        <v>43920</v>
      </c>
      <c r="H160" s="182" t="s">
        <v>1032</v>
      </c>
      <c r="I160" s="184">
        <v>91343.28</v>
      </c>
      <c r="J160" s="182" t="s">
        <v>1033</v>
      </c>
      <c r="K160" s="182" t="s">
        <v>1034</v>
      </c>
      <c r="L160" s="182"/>
      <c r="M160" s="182" t="s">
        <v>1436</v>
      </c>
      <c r="N160" s="182" t="s">
        <v>575</v>
      </c>
      <c r="O160" s="182" t="s">
        <v>1036</v>
      </c>
      <c r="P160" s="182" t="s">
        <v>575</v>
      </c>
      <c r="Q160" s="182" t="s">
        <v>1034</v>
      </c>
      <c r="R160" s="183">
        <v>43914</v>
      </c>
      <c r="S160" s="182" t="s">
        <v>1437</v>
      </c>
      <c r="T160" s="182" t="s">
        <v>575</v>
      </c>
    </row>
    <row r="161" spans="1:20" x14ac:dyDescent="0.35">
      <c r="A161" s="182" t="s">
        <v>1028</v>
      </c>
      <c r="B161" s="182" t="s">
        <v>1029</v>
      </c>
      <c r="C161" s="182" t="s">
        <v>1063</v>
      </c>
      <c r="D161" s="182" t="s">
        <v>1064</v>
      </c>
      <c r="E161" s="182" t="s">
        <v>574</v>
      </c>
      <c r="F161" s="182" t="s">
        <v>764</v>
      </c>
      <c r="G161" s="183">
        <v>43921</v>
      </c>
      <c r="H161" s="182" t="s">
        <v>1032</v>
      </c>
      <c r="I161" s="184">
        <v>4433.25</v>
      </c>
      <c r="J161" s="182" t="s">
        <v>1143</v>
      </c>
      <c r="K161" s="182" t="s">
        <v>1065</v>
      </c>
      <c r="L161" s="182"/>
      <c r="M161" s="182" t="s">
        <v>1438</v>
      </c>
      <c r="N161" s="182" t="s">
        <v>575</v>
      </c>
      <c r="O161" s="182" t="s">
        <v>1067</v>
      </c>
      <c r="P161" s="182" t="s">
        <v>575</v>
      </c>
      <c r="Q161" s="182" t="s">
        <v>1065</v>
      </c>
      <c r="R161" s="183">
        <v>43874</v>
      </c>
      <c r="S161" s="182" t="s">
        <v>1439</v>
      </c>
      <c r="T161" s="182" t="s">
        <v>575</v>
      </c>
    </row>
    <row r="162" spans="1:20" x14ac:dyDescent="0.35">
      <c r="A162" s="182" t="s">
        <v>1028</v>
      </c>
      <c r="B162" s="182" t="s">
        <v>1029</v>
      </c>
      <c r="C162" s="182" t="s">
        <v>1030</v>
      </c>
      <c r="D162" s="182" t="s">
        <v>1031</v>
      </c>
      <c r="E162" s="182" t="s">
        <v>574</v>
      </c>
      <c r="F162" s="182" t="s">
        <v>764</v>
      </c>
      <c r="G162" s="183">
        <v>43921</v>
      </c>
      <c r="H162" s="182" t="s">
        <v>1032</v>
      </c>
      <c r="I162" s="184">
        <v>11465.66</v>
      </c>
      <c r="J162" s="182" t="s">
        <v>1112</v>
      </c>
      <c r="K162" s="182" t="s">
        <v>1113</v>
      </c>
      <c r="L162" s="182"/>
      <c r="M162" s="182" t="s">
        <v>1440</v>
      </c>
      <c r="N162" s="182" t="s">
        <v>575</v>
      </c>
      <c r="O162" s="182" t="s">
        <v>1115</v>
      </c>
      <c r="P162" s="182" t="s">
        <v>575</v>
      </c>
      <c r="Q162" s="182" t="s">
        <v>1113</v>
      </c>
      <c r="R162" s="183">
        <v>43916</v>
      </c>
      <c r="S162" s="182" t="s">
        <v>1441</v>
      </c>
      <c r="T162" s="182" t="s">
        <v>575</v>
      </c>
    </row>
    <row r="163" spans="1:20" x14ac:dyDescent="0.35">
      <c r="A163" s="182" t="s">
        <v>1028</v>
      </c>
      <c r="B163" s="182" t="s">
        <v>1029</v>
      </c>
      <c r="C163" s="182" t="s">
        <v>1030</v>
      </c>
      <c r="D163" s="182" t="s">
        <v>1031</v>
      </c>
      <c r="E163" s="182" t="s">
        <v>574</v>
      </c>
      <c r="F163" s="182" t="s">
        <v>764</v>
      </c>
      <c r="G163" s="183">
        <v>43921</v>
      </c>
      <c r="H163" s="182" t="s">
        <v>1032</v>
      </c>
      <c r="I163" s="184">
        <v>4783.87</v>
      </c>
      <c r="J163" s="182" t="s">
        <v>1112</v>
      </c>
      <c r="K163" s="182" t="s">
        <v>1113</v>
      </c>
      <c r="L163" s="182"/>
      <c r="M163" s="182" t="s">
        <v>1442</v>
      </c>
      <c r="N163" s="182" t="s">
        <v>575</v>
      </c>
      <c r="O163" s="182" t="s">
        <v>1115</v>
      </c>
      <c r="P163" s="182" t="s">
        <v>575</v>
      </c>
      <c r="Q163" s="182" t="s">
        <v>1113</v>
      </c>
      <c r="R163" s="183">
        <v>43916</v>
      </c>
      <c r="S163" s="182" t="s">
        <v>1443</v>
      </c>
      <c r="T163" s="182" t="s">
        <v>575</v>
      </c>
    </row>
    <row r="164" spans="1:20" x14ac:dyDescent="0.35">
      <c r="A164" s="182" t="s">
        <v>1028</v>
      </c>
      <c r="B164" s="182" t="s">
        <v>1029</v>
      </c>
      <c r="C164" s="182" t="s">
        <v>1030</v>
      </c>
      <c r="D164" s="182" t="s">
        <v>1031</v>
      </c>
      <c r="E164" s="182" t="s">
        <v>574</v>
      </c>
      <c r="F164" s="182" t="s">
        <v>764</v>
      </c>
      <c r="G164" s="183">
        <v>43921</v>
      </c>
      <c r="H164" s="182" t="s">
        <v>1032</v>
      </c>
      <c r="I164" s="184">
        <v>3255.78</v>
      </c>
      <c r="J164" s="182" t="s">
        <v>1112</v>
      </c>
      <c r="K164" s="182" t="s">
        <v>1123</v>
      </c>
      <c r="L164" s="182"/>
      <c r="M164" s="182" t="s">
        <v>1444</v>
      </c>
      <c r="N164" s="182" t="s">
        <v>575</v>
      </c>
      <c r="O164" s="182" t="s">
        <v>1125</v>
      </c>
      <c r="P164" s="182" t="s">
        <v>575</v>
      </c>
      <c r="Q164" s="182" t="s">
        <v>1123</v>
      </c>
      <c r="R164" s="183">
        <v>43916</v>
      </c>
      <c r="S164" s="182" t="s">
        <v>1445</v>
      </c>
      <c r="T164" s="182" t="s">
        <v>575</v>
      </c>
    </row>
    <row r="165" spans="1:20" x14ac:dyDescent="0.35">
      <c r="A165" s="182" t="s">
        <v>1028</v>
      </c>
      <c r="B165" s="182" t="s">
        <v>1029</v>
      </c>
      <c r="C165" s="182" t="s">
        <v>1030</v>
      </c>
      <c r="D165" s="182" t="s">
        <v>1031</v>
      </c>
      <c r="E165" s="182" t="s">
        <v>574</v>
      </c>
      <c r="F165" s="182" t="s">
        <v>764</v>
      </c>
      <c r="G165" s="183">
        <v>43921</v>
      </c>
      <c r="H165" s="182" t="s">
        <v>1032</v>
      </c>
      <c r="I165" s="184">
        <v>3111.46</v>
      </c>
      <c r="J165" s="182" t="s">
        <v>1112</v>
      </c>
      <c r="K165" s="182" t="s">
        <v>1123</v>
      </c>
      <c r="L165" s="182"/>
      <c r="M165" s="182" t="s">
        <v>1446</v>
      </c>
      <c r="N165" s="182" t="s">
        <v>575</v>
      </c>
      <c r="O165" s="182" t="s">
        <v>1125</v>
      </c>
      <c r="P165" s="182" t="s">
        <v>575</v>
      </c>
      <c r="Q165" s="182" t="s">
        <v>1123</v>
      </c>
      <c r="R165" s="183">
        <v>43916</v>
      </c>
      <c r="S165" s="182" t="s">
        <v>1447</v>
      </c>
      <c r="T165" s="182" t="s">
        <v>575</v>
      </c>
    </row>
    <row r="166" spans="1:20" x14ac:dyDescent="0.35">
      <c r="A166" s="182" t="s">
        <v>1028</v>
      </c>
      <c r="B166" s="182" t="s">
        <v>1029</v>
      </c>
      <c r="C166" s="182" t="s">
        <v>1030</v>
      </c>
      <c r="D166" s="182" t="s">
        <v>1031</v>
      </c>
      <c r="E166" s="182" t="s">
        <v>574</v>
      </c>
      <c r="F166" s="182" t="s">
        <v>764</v>
      </c>
      <c r="G166" s="183">
        <v>43921</v>
      </c>
      <c r="H166" s="182" t="s">
        <v>1032</v>
      </c>
      <c r="I166" s="184">
        <v>6865.29</v>
      </c>
      <c r="J166" s="182" t="s">
        <v>1112</v>
      </c>
      <c r="K166" s="182" t="s">
        <v>1113</v>
      </c>
      <c r="L166" s="182"/>
      <c r="M166" s="182" t="s">
        <v>1448</v>
      </c>
      <c r="N166" s="182" t="s">
        <v>575</v>
      </c>
      <c r="O166" s="182" t="s">
        <v>1115</v>
      </c>
      <c r="P166" s="182" t="s">
        <v>575</v>
      </c>
      <c r="Q166" s="182" t="s">
        <v>1113</v>
      </c>
      <c r="R166" s="183">
        <v>43916</v>
      </c>
      <c r="S166" s="182" t="s">
        <v>1449</v>
      </c>
      <c r="T166" s="182" t="s">
        <v>575</v>
      </c>
    </row>
    <row r="167" spans="1:20" x14ac:dyDescent="0.35">
      <c r="A167" s="182" t="s">
        <v>1028</v>
      </c>
      <c r="B167" s="182" t="s">
        <v>1029</v>
      </c>
      <c r="C167" s="182" t="s">
        <v>1030</v>
      </c>
      <c r="D167" s="182" t="s">
        <v>1031</v>
      </c>
      <c r="E167" s="182" t="s">
        <v>574</v>
      </c>
      <c r="F167" s="182" t="s">
        <v>764</v>
      </c>
      <c r="G167" s="183">
        <v>43921</v>
      </c>
      <c r="H167" s="182" t="s">
        <v>1032</v>
      </c>
      <c r="I167" s="184">
        <v>1555.73</v>
      </c>
      <c r="J167" s="182" t="s">
        <v>1112</v>
      </c>
      <c r="K167" s="182" t="s">
        <v>1113</v>
      </c>
      <c r="L167" s="182"/>
      <c r="M167" s="182" t="s">
        <v>1450</v>
      </c>
      <c r="N167" s="182" t="s">
        <v>575</v>
      </c>
      <c r="O167" s="182" t="s">
        <v>1115</v>
      </c>
      <c r="P167" s="182" t="s">
        <v>575</v>
      </c>
      <c r="Q167" s="182" t="s">
        <v>1113</v>
      </c>
      <c r="R167" s="183">
        <v>43916</v>
      </c>
      <c r="S167" s="182" t="s">
        <v>1451</v>
      </c>
      <c r="T167" s="182" t="s">
        <v>575</v>
      </c>
    </row>
    <row r="168" spans="1:20" x14ac:dyDescent="0.35">
      <c r="A168" s="182" t="s">
        <v>1028</v>
      </c>
      <c r="B168" s="182" t="s">
        <v>1029</v>
      </c>
      <c r="C168" s="182" t="s">
        <v>1030</v>
      </c>
      <c r="D168" s="182" t="s">
        <v>1031</v>
      </c>
      <c r="E168" s="182" t="s">
        <v>574</v>
      </c>
      <c r="F168" s="182" t="s">
        <v>764</v>
      </c>
      <c r="G168" s="183">
        <v>43921</v>
      </c>
      <c r="H168" s="182" t="s">
        <v>1032</v>
      </c>
      <c r="I168" s="184">
        <v>7888.07</v>
      </c>
      <c r="J168" s="182" t="s">
        <v>1112</v>
      </c>
      <c r="K168" s="182" t="s">
        <v>1113</v>
      </c>
      <c r="L168" s="182"/>
      <c r="M168" s="182" t="s">
        <v>1452</v>
      </c>
      <c r="N168" s="182" t="s">
        <v>575</v>
      </c>
      <c r="O168" s="182" t="s">
        <v>1115</v>
      </c>
      <c r="P168" s="182" t="s">
        <v>575</v>
      </c>
      <c r="Q168" s="182" t="s">
        <v>1113</v>
      </c>
      <c r="R168" s="183">
        <v>43916</v>
      </c>
      <c r="S168" s="182" t="s">
        <v>1453</v>
      </c>
      <c r="T168" s="182" t="s">
        <v>575</v>
      </c>
    </row>
    <row r="169" spans="1:20" x14ac:dyDescent="0.35">
      <c r="A169" s="182" t="s">
        <v>1028</v>
      </c>
      <c r="B169" s="182" t="s">
        <v>1029</v>
      </c>
      <c r="C169" s="182" t="s">
        <v>1030</v>
      </c>
      <c r="D169" s="182" t="s">
        <v>1031</v>
      </c>
      <c r="E169" s="182" t="s">
        <v>574</v>
      </c>
      <c r="F169" s="182" t="s">
        <v>764</v>
      </c>
      <c r="G169" s="183">
        <v>43921</v>
      </c>
      <c r="H169" s="182" t="s">
        <v>1032</v>
      </c>
      <c r="I169" s="184">
        <v>4161.57</v>
      </c>
      <c r="J169" s="182" t="s">
        <v>1112</v>
      </c>
      <c r="K169" s="182" t="s">
        <v>1113</v>
      </c>
      <c r="L169" s="182"/>
      <c r="M169" s="182" t="s">
        <v>1454</v>
      </c>
      <c r="N169" s="182" t="s">
        <v>575</v>
      </c>
      <c r="O169" s="182" t="s">
        <v>1115</v>
      </c>
      <c r="P169" s="182" t="s">
        <v>575</v>
      </c>
      <c r="Q169" s="182" t="s">
        <v>1113</v>
      </c>
      <c r="R169" s="183">
        <v>43916</v>
      </c>
      <c r="S169" s="182" t="s">
        <v>1455</v>
      </c>
      <c r="T169" s="182" t="s">
        <v>575</v>
      </c>
    </row>
    <row r="170" spans="1:20" x14ac:dyDescent="0.35">
      <c r="A170" s="182" t="s">
        <v>1028</v>
      </c>
      <c r="B170" s="182" t="s">
        <v>1029</v>
      </c>
      <c r="C170" s="182" t="s">
        <v>1030</v>
      </c>
      <c r="D170" s="182" t="s">
        <v>1031</v>
      </c>
      <c r="E170" s="182" t="s">
        <v>574</v>
      </c>
      <c r="F170" s="182" t="s">
        <v>764</v>
      </c>
      <c r="G170" s="183">
        <v>43921</v>
      </c>
      <c r="H170" s="182" t="s">
        <v>1032</v>
      </c>
      <c r="I170" s="184">
        <v>3111.46</v>
      </c>
      <c r="J170" s="182" t="s">
        <v>1112</v>
      </c>
      <c r="K170" s="182" t="s">
        <v>1123</v>
      </c>
      <c r="L170" s="182"/>
      <c r="M170" s="182" t="s">
        <v>1456</v>
      </c>
      <c r="N170" s="182" t="s">
        <v>575</v>
      </c>
      <c r="O170" s="182" t="s">
        <v>1125</v>
      </c>
      <c r="P170" s="182" t="s">
        <v>575</v>
      </c>
      <c r="Q170" s="182" t="s">
        <v>1123</v>
      </c>
      <c r="R170" s="183">
        <v>43916</v>
      </c>
      <c r="S170" s="182" t="s">
        <v>1457</v>
      </c>
      <c r="T170" s="182" t="s">
        <v>575</v>
      </c>
    </row>
    <row r="171" spans="1:20" x14ac:dyDescent="0.35">
      <c r="A171" s="182" t="s">
        <v>1028</v>
      </c>
      <c r="B171" s="182" t="s">
        <v>1029</v>
      </c>
      <c r="C171" s="182" t="s">
        <v>1030</v>
      </c>
      <c r="D171" s="182" t="s">
        <v>1031</v>
      </c>
      <c r="E171" s="182" t="s">
        <v>574</v>
      </c>
      <c r="F171" s="182" t="s">
        <v>764</v>
      </c>
      <c r="G171" s="183">
        <v>43921</v>
      </c>
      <c r="H171" s="182" t="s">
        <v>1032</v>
      </c>
      <c r="I171" s="184">
        <v>5531.65</v>
      </c>
      <c r="J171" s="182" t="s">
        <v>1112</v>
      </c>
      <c r="K171" s="182" t="s">
        <v>1113</v>
      </c>
      <c r="L171" s="182"/>
      <c r="M171" s="182" t="s">
        <v>1458</v>
      </c>
      <c r="N171" s="182" t="s">
        <v>575</v>
      </c>
      <c r="O171" s="182" t="s">
        <v>1115</v>
      </c>
      <c r="P171" s="182" t="s">
        <v>575</v>
      </c>
      <c r="Q171" s="182" t="s">
        <v>1113</v>
      </c>
      <c r="R171" s="183">
        <v>43916</v>
      </c>
      <c r="S171" s="182" t="s">
        <v>1459</v>
      </c>
      <c r="T171" s="182" t="s">
        <v>575</v>
      </c>
    </row>
    <row r="172" spans="1:20" x14ac:dyDescent="0.35">
      <c r="A172" s="182" t="s">
        <v>1028</v>
      </c>
      <c r="B172" s="182" t="s">
        <v>1029</v>
      </c>
      <c r="C172" s="182" t="s">
        <v>1030</v>
      </c>
      <c r="D172" s="182" t="s">
        <v>1031</v>
      </c>
      <c r="E172" s="182" t="s">
        <v>574</v>
      </c>
      <c r="F172" s="182" t="s">
        <v>764</v>
      </c>
      <c r="G172" s="183">
        <v>43921</v>
      </c>
      <c r="H172" s="182" t="s">
        <v>1032</v>
      </c>
      <c r="I172" s="184">
        <v>3111.46</v>
      </c>
      <c r="J172" s="182" t="s">
        <v>1112</v>
      </c>
      <c r="K172" s="182" t="s">
        <v>1123</v>
      </c>
      <c r="L172" s="182"/>
      <c r="M172" s="182" t="s">
        <v>1460</v>
      </c>
      <c r="N172" s="182" t="s">
        <v>575</v>
      </c>
      <c r="O172" s="182" t="s">
        <v>1125</v>
      </c>
      <c r="P172" s="182" t="s">
        <v>575</v>
      </c>
      <c r="Q172" s="182" t="s">
        <v>1123</v>
      </c>
      <c r="R172" s="183">
        <v>43916</v>
      </c>
      <c r="S172" s="182" t="s">
        <v>1461</v>
      </c>
      <c r="T172" s="182" t="s">
        <v>575</v>
      </c>
    </row>
    <row r="173" spans="1:20" x14ac:dyDescent="0.35">
      <c r="A173" s="182" t="s">
        <v>1028</v>
      </c>
      <c r="B173" s="182" t="s">
        <v>1029</v>
      </c>
      <c r="C173" s="182" t="s">
        <v>1081</v>
      </c>
      <c r="D173" s="182" t="s">
        <v>1082</v>
      </c>
      <c r="E173" s="182" t="s">
        <v>574</v>
      </c>
      <c r="F173" s="182" t="s">
        <v>710</v>
      </c>
      <c r="G173" s="183">
        <v>43934</v>
      </c>
      <c r="H173" s="182" t="s">
        <v>1032</v>
      </c>
      <c r="I173" s="184">
        <v>3494.29</v>
      </c>
      <c r="J173" s="182" t="s">
        <v>1177</v>
      </c>
      <c r="K173" s="182" t="s">
        <v>1178</v>
      </c>
      <c r="L173" s="182"/>
      <c r="M173" s="182" t="s">
        <v>1462</v>
      </c>
      <c r="N173" s="182" t="s">
        <v>575</v>
      </c>
      <c r="O173" s="182" t="s">
        <v>1180</v>
      </c>
      <c r="P173" s="182" t="s">
        <v>575</v>
      </c>
      <c r="Q173" s="182" t="s">
        <v>1178</v>
      </c>
      <c r="R173" s="183">
        <v>43921</v>
      </c>
      <c r="S173" s="182" t="s">
        <v>1463</v>
      </c>
      <c r="T173" s="182" t="s">
        <v>575</v>
      </c>
    </row>
    <row r="174" spans="1:20" x14ac:dyDescent="0.35">
      <c r="A174" s="182" t="s">
        <v>1028</v>
      </c>
      <c r="B174" s="182" t="s">
        <v>1029</v>
      </c>
      <c r="C174" s="182" t="s">
        <v>1081</v>
      </c>
      <c r="D174" s="182" t="s">
        <v>1082</v>
      </c>
      <c r="E174" s="182" t="s">
        <v>574</v>
      </c>
      <c r="F174" s="182" t="s">
        <v>710</v>
      </c>
      <c r="G174" s="183">
        <v>43934</v>
      </c>
      <c r="H174" s="182" t="s">
        <v>1032</v>
      </c>
      <c r="I174" s="184">
        <v>873.93</v>
      </c>
      <c r="J174" s="182" t="s">
        <v>1177</v>
      </c>
      <c r="K174" s="182" t="s">
        <v>1178</v>
      </c>
      <c r="L174" s="182"/>
      <c r="M174" s="182" t="s">
        <v>1464</v>
      </c>
      <c r="N174" s="182" t="s">
        <v>575</v>
      </c>
      <c r="O174" s="182" t="s">
        <v>1180</v>
      </c>
      <c r="P174" s="182" t="s">
        <v>575</v>
      </c>
      <c r="Q174" s="182" t="s">
        <v>1178</v>
      </c>
      <c r="R174" s="183">
        <v>43921</v>
      </c>
      <c r="S174" s="182" t="s">
        <v>1465</v>
      </c>
      <c r="T174" s="182" t="s">
        <v>575</v>
      </c>
    </row>
    <row r="175" spans="1:20" hidden="1" x14ac:dyDescent="0.35">
      <c r="A175" s="182" t="s">
        <v>1028</v>
      </c>
      <c r="B175" s="182" t="s">
        <v>1029</v>
      </c>
      <c r="C175" s="182" t="s">
        <v>579</v>
      </c>
      <c r="D175" s="182" t="s">
        <v>1071</v>
      </c>
      <c r="E175" s="182" t="s">
        <v>574</v>
      </c>
      <c r="F175" s="182" t="s">
        <v>710</v>
      </c>
      <c r="G175" s="183">
        <v>43936</v>
      </c>
      <c r="H175" s="182" t="s">
        <v>1032</v>
      </c>
      <c r="I175" s="184">
        <v>42729.53</v>
      </c>
      <c r="J175" s="182" t="s">
        <v>1072</v>
      </c>
      <c r="K175" s="182" t="s">
        <v>1466</v>
      </c>
      <c r="L175" s="182" t="s">
        <v>2712</v>
      </c>
      <c r="M175" s="182" t="s">
        <v>1467</v>
      </c>
      <c r="N175" s="182" t="s">
        <v>575</v>
      </c>
      <c r="O175" s="182" t="s">
        <v>1468</v>
      </c>
      <c r="P175" s="182" t="s">
        <v>575</v>
      </c>
      <c r="Q175" s="182" t="s">
        <v>1466</v>
      </c>
      <c r="R175" s="183">
        <v>43927</v>
      </c>
      <c r="S175" s="182" t="s">
        <v>1469</v>
      </c>
      <c r="T175" s="182" t="s">
        <v>575</v>
      </c>
    </row>
    <row r="176" spans="1:20" hidden="1" x14ac:dyDescent="0.35">
      <c r="A176" s="182" t="s">
        <v>1028</v>
      </c>
      <c r="B176" s="182" t="s">
        <v>1029</v>
      </c>
      <c r="C176" s="182" t="s">
        <v>579</v>
      </c>
      <c r="D176" s="182" t="s">
        <v>1071</v>
      </c>
      <c r="E176" s="182" t="s">
        <v>574</v>
      </c>
      <c r="F176" s="182" t="s">
        <v>710</v>
      </c>
      <c r="G176" s="183">
        <v>43936</v>
      </c>
      <c r="H176" s="182" t="s">
        <v>1032</v>
      </c>
      <c r="I176" s="184">
        <v>31076.01</v>
      </c>
      <c r="J176" s="182" t="s">
        <v>1072</v>
      </c>
      <c r="K176" s="182" t="s">
        <v>1470</v>
      </c>
      <c r="L176" s="182" t="s">
        <v>2712</v>
      </c>
      <c r="M176" s="182" t="s">
        <v>1471</v>
      </c>
      <c r="N176" s="182" t="s">
        <v>575</v>
      </c>
      <c r="O176" s="182" t="s">
        <v>1472</v>
      </c>
      <c r="P176" s="182" t="s">
        <v>575</v>
      </c>
      <c r="Q176" s="182" t="s">
        <v>1470</v>
      </c>
      <c r="R176" s="183">
        <v>43927</v>
      </c>
      <c r="S176" s="182" t="s">
        <v>1473</v>
      </c>
      <c r="T176" s="182" t="s">
        <v>575</v>
      </c>
    </row>
    <row r="177" spans="1:20" hidden="1" x14ac:dyDescent="0.35">
      <c r="A177" s="182" t="s">
        <v>1028</v>
      </c>
      <c r="B177" s="182" t="s">
        <v>1029</v>
      </c>
      <c r="C177" s="182" t="s">
        <v>579</v>
      </c>
      <c r="D177" s="182" t="s">
        <v>1071</v>
      </c>
      <c r="E177" s="182" t="s">
        <v>574</v>
      </c>
      <c r="F177" s="182" t="s">
        <v>710</v>
      </c>
      <c r="G177" s="183">
        <v>43936</v>
      </c>
      <c r="H177" s="182" t="s">
        <v>1032</v>
      </c>
      <c r="I177" s="184">
        <v>82353.67</v>
      </c>
      <c r="J177" s="182" t="s">
        <v>1072</v>
      </c>
      <c r="K177" s="182" t="s">
        <v>1474</v>
      </c>
      <c r="L177" s="182" t="s">
        <v>2712</v>
      </c>
      <c r="M177" s="182" t="s">
        <v>1475</v>
      </c>
      <c r="N177" s="182" t="s">
        <v>575</v>
      </c>
      <c r="O177" s="182" t="s">
        <v>1476</v>
      </c>
      <c r="P177" s="182" t="s">
        <v>575</v>
      </c>
      <c r="Q177" s="182" t="s">
        <v>1474</v>
      </c>
      <c r="R177" s="183">
        <v>43928</v>
      </c>
      <c r="S177" s="182" t="s">
        <v>1477</v>
      </c>
      <c r="T177" s="182" t="s">
        <v>575</v>
      </c>
    </row>
    <row r="178" spans="1:20" hidden="1" x14ac:dyDescent="0.35">
      <c r="A178" s="182" t="s">
        <v>1028</v>
      </c>
      <c r="B178" s="182" t="s">
        <v>1029</v>
      </c>
      <c r="C178" s="182" t="s">
        <v>579</v>
      </c>
      <c r="D178" s="182" t="s">
        <v>1071</v>
      </c>
      <c r="E178" s="182" t="s">
        <v>574</v>
      </c>
      <c r="F178" s="182" t="s">
        <v>710</v>
      </c>
      <c r="G178" s="183">
        <v>43936</v>
      </c>
      <c r="H178" s="182" t="s">
        <v>1032</v>
      </c>
      <c r="I178" s="184">
        <v>116593.18</v>
      </c>
      <c r="J178" s="182" t="s">
        <v>1072</v>
      </c>
      <c r="K178" s="182" t="s">
        <v>1478</v>
      </c>
      <c r="L178" s="182" t="s">
        <v>2712</v>
      </c>
      <c r="M178" s="182" t="s">
        <v>1479</v>
      </c>
      <c r="N178" s="182" t="s">
        <v>575</v>
      </c>
      <c r="O178" s="182" t="s">
        <v>1480</v>
      </c>
      <c r="P178" s="182" t="s">
        <v>575</v>
      </c>
      <c r="Q178" s="182" t="s">
        <v>1478</v>
      </c>
      <c r="R178" s="183">
        <v>43928</v>
      </c>
      <c r="S178" s="182" t="s">
        <v>1481</v>
      </c>
      <c r="T178" s="182" t="s">
        <v>575</v>
      </c>
    </row>
    <row r="179" spans="1:20" x14ac:dyDescent="0.35">
      <c r="A179" s="182" t="s">
        <v>1028</v>
      </c>
      <c r="B179" s="182" t="s">
        <v>1029</v>
      </c>
      <c r="C179" s="182" t="s">
        <v>579</v>
      </c>
      <c r="D179" s="182" t="s">
        <v>1071</v>
      </c>
      <c r="E179" s="182" t="s">
        <v>574</v>
      </c>
      <c r="F179" s="182" t="s">
        <v>710</v>
      </c>
      <c r="G179" s="183">
        <v>43936</v>
      </c>
      <c r="H179" s="182" t="s">
        <v>1032</v>
      </c>
      <c r="I179" s="184">
        <v>10032.030000000001</v>
      </c>
      <c r="J179" s="182" t="s">
        <v>1072</v>
      </c>
      <c r="K179" s="182" t="s">
        <v>1482</v>
      </c>
      <c r="L179" s="182"/>
      <c r="M179" s="182" t="s">
        <v>1483</v>
      </c>
      <c r="N179" s="182" t="s">
        <v>575</v>
      </c>
      <c r="O179" s="182" t="s">
        <v>1484</v>
      </c>
      <c r="P179" s="182" t="s">
        <v>575</v>
      </c>
      <c r="Q179" s="182" t="s">
        <v>1482</v>
      </c>
      <c r="R179" s="183">
        <v>43923</v>
      </c>
      <c r="S179" s="182" t="s">
        <v>1485</v>
      </c>
      <c r="T179" s="182" t="s">
        <v>575</v>
      </c>
    </row>
    <row r="180" spans="1:20" x14ac:dyDescent="0.35">
      <c r="A180" s="182" t="s">
        <v>1028</v>
      </c>
      <c r="B180" s="182" t="s">
        <v>1029</v>
      </c>
      <c r="C180" s="182" t="s">
        <v>579</v>
      </c>
      <c r="D180" s="182" t="s">
        <v>1071</v>
      </c>
      <c r="E180" s="182" t="s">
        <v>574</v>
      </c>
      <c r="F180" s="182" t="s">
        <v>710</v>
      </c>
      <c r="G180" s="183">
        <v>43936</v>
      </c>
      <c r="H180" s="182" t="s">
        <v>1032</v>
      </c>
      <c r="I180" s="184">
        <v>17710.990000000002</v>
      </c>
      <c r="J180" s="182" t="s">
        <v>1072</v>
      </c>
      <c r="K180" s="182" t="s">
        <v>1486</v>
      </c>
      <c r="L180" s="182"/>
      <c r="M180" s="182" t="s">
        <v>1487</v>
      </c>
      <c r="N180" s="182" t="s">
        <v>575</v>
      </c>
      <c r="O180" s="182" t="s">
        <v>1488</v>
      </c>
      <c r="P180" s="182" t="s">
        <v>575</v>
      </c>
      <c r="Q180" s="182" t="s">
        <v>1486</v>
      </c>
      <c r="R180" s="183">
        <v>43923</v>
      </c>
      <c r="S180" s="182" t="s">
        <v>1489</v>
      </c>
      <c r="T180" s="182" t="s">
        <v>575</v>
      </c>
    </row>
    <row r="181" spans="1:20" hidden="1" x14ac:dyDescent="0.35">
      <c r="A181" s="182" t="s">
        <v>1028</v>
      </c>
      <c r="B181" s="182" t="s">
        <v>1029</v>
      </c>
      <c r="C181" s="182" t="s">
        <v>579</v>
      </c>
      <c r="D181" s="182" t="s">
        <v>1071</v>
      </c>
      <c r="E181" s="182" t="s">
        <v>574</v>
      </c>
      <c r="F181" s="182" t="s">
        <v>710</v>
      </c>
      <c r="G181" s="183">
        <v>43936</v>
      </c>
      <c r="H181" s="182" t="s">
        <v>1032</v>
      </c>
      <c r="I181" s="184">
        <v>8118.61</v>
      </c>
      <c r="J181" s="182" t="s">
        <v>1072</v>
      </c>
      <c r="K181" s="182" t="s">
        <v>58</v>
      </c>
      <c r="L181" s="182" t="s">
        <v>2713</v>
      </c>
      <c r="M181" s="182" t="s">
        <v>1490</v>
      </c>
      <c r="N181" s="182" t="s">
        <v>575</v>
      </c>
      <c r="O181" s="182" t="s">
        <v>1210</v>
      </c>
      <c r="P181" s="182" t="s">
        <v>575</v>
      </c>
      <c r="Q181" s="182" t="s">
        <v>58</v>
      </c>
      <c r="R181" s="183">
        <v>43923</v>
      </c>
      <c r="S181" s="182" t="s">
        <v>1491</v>
      </c>
      <c r="T181" s="182" t="s">
        <v>575</v>
      </c>
    </row>
    <row r="182" spans="1:20" hidden="1" x14ac:dyDescent="0.35">
      <c r="A182" s="182" t="s">
        <v>1028</v>
      </c>
      <c r="B182" s="182" t="s">
        <v>1029</v>
      </c>
      <c r="C182" s="182" t="s">
        <v>579</v>
      </c>
      <c r="D182" s="182" t="s">
        <v>1071</v>
      </c>
      <c r="E182" s="182" t="s">
        <v>574</v>
      </c>
      <c r="F182" s="182" t="s">
        <v>710</v>
      </c>
      <c r="G182" s="183">
        <v>43936</v>
      </c>
      <c r="H182" s="182" t="s">
        <v>1032</v>
      </c>
      <c r="I182" s="184">
        <v>17435.240000000002</v>
      </c>
      <c r="J182" s="182" t="s">
        <v>1072</v>
      </c>
      <c r="K182" s="182" t="s">
        <v>1299</v>
      </c>
      <c r="L182" s="182" t="s">
        <v>2712</v>
      </c>
      <c r="M182" s="182" t="s">
        <v>1492</v>
      </c>
      <c r="N182" s="182" t="s">
        <v>575</v>
      </c>
      <c r="O182" s="182" t="s">
        <v>1301</v>
      </c>
      <c r="P182" s="182" t="s">
        <v>575</v>
      </c>
      <c r="Q182" s="182" t="s">
        <v>1299</v>
      </c>
      <c r="R182" s="183">
        <v>43923</v>
      </c>
      <c r="S182" s="182" t="s">
        <v>1493</v>
      </c>
      <c r="T182" s="182" t="s">
        <v>575</v>
      </c>
    </row>
    <row r="183" spans="1:20" hidden="1" x14ac:dyDescent="0.35">
      <c r="A183" s="182" t="s">
        <v>1028</v>
      </c>
      <c r="B183" s="182" t="s">
        <v>1029</v>
      </c>
      <c r="C183" s="182" t="s">
        <v>579</v>
      </c>
      <c r="D183" s="182" t="s">
        <v>1071</v>
      </c>
      <c r="E183" s="182" t="s">
        <v>574</v>
      </c>
      <c r="F183" s="182" t="s">
        <v>710</v>
      </c>
      <c r="G183" s="183">
        <v>43936</v>
      </c>
      <c r="H183" s="182" t="s">
        <v>1032</v>
      </c>
      <c r="I183" s="184">
        <v>24284.799999999999</v>
      </c>
      <c r="J183" s="182" t="s">
        <v>1072</v>
      </c>
      <c r="K183" s="182" t="s">
        <v>1494</v>
      </c>
      <c r="L183" s="182" t="s">
        <v>2712</v>
      </c>
      <c r="M183" s="182" t="s">
        <v>1495</v>
      </c>
      <c r="N183" s="182" t="s">
        <v>575</v>
      </c>
      <c r="O183" s="182" t="s">
        <v>1496</v>
      </c>
      <c r="P183" s="182" t="s">
        <v>575</v>
      </c>
      <c r="Q183" s="182" t="s">
        <v>1494</v>
      </c>
      <c r="R183" s="183">
        <v>43923</v>
      </c>
      <c r="S183" s="182" t="s">
        <v>1497</v>
      </c>
      <c r="T183" s="182" t="s">
        <v>575</v>
      </c>
    </row>
    <row r="184" spans="1:20" hidden="1" x14ac:dyDescent="0.35">
      <c r="A184" s="182" t="s">
        <v>1028</v>
      </c>
      <c r="B184" s="182" t="s">
        <v>1029</v>
      </c>
      <c r="C184" s="182" t="s">
        <v>579</v>
      </c>
      <c r="D184" s="182" t="s">
        <v>1071</v>
      </c>
      <c r="E184" s="182" t="s">
        <v>574</v>
      </c>
      <c r="F184" s="182" t="s">
        <v>710</v>
      </c>
      <c r="G184" s="183">
        <v>43936</v>
      </c>
      <c r="H184" s="182" t="s">
        <v>1032</v>
      </c>
      <c r="I184" s="184">
        <v>7410.66</v>
      </c>
      <c r="J184" s="182" t="s">
        <v>1072</v>
      </c>
      <c r="K184" s="182" t="s">
        <v>1498</v>
      </c>
      <c r="L184" s="182" t="s">
        <v>2712</v>
      </c>
      <c r="M184" s="182" t="s">
        <v>1499</v>
      </c>
      <c r="N184" s="182" t="s">
        <v>575</v>
      </c>
      <c r="O184" s="182" t="s">
        <v>1500</v>
      </c>
      <c r="P184" s="182" t="s">
        <v>575</v>
      </c>
      <c r="Q184" s="182" t="s">
        <v>1498</v>
      </c>
      <c r="R184" s="183">
        <v>43927</v>
      </c>
      <c r="S184" s="182" t="s">
        <v>1501</v>
      </c>
      <c r="T184" s="182" t="s">
        <v>575</v>
      </c>
    </row>
    <row r="185" spans="1:20" hidden="1" x14ac:dyDescent="0.35">
      <c r="A185" s="182" t="s">
        <v>1028</v>
      </c>
      <c r="B185" s="182" t="s">
        <v>1029</v>
      </c>
      <c r="C185" s="182" t="s">
        <v>579</v>
      </c>
      <c r="D185" s="182" t="s">
        <v>1071</v>
      </c>
      <c r="E185" s="182" t="s">
        <v>574</v>
      </c>
      <c r="F185" s="182" t="s">
        <v>710</v>
      </c>
      <c r="G185" s="183">
        <v>43936</v>
      </c>
      <c r="H185" s="182" t="s">
        <v>1032</v>
      </c>
      <c r="I185" s="184">
        <v>3836.34</v>
      </c>
      <c r="J185" s="182" t="s">
        <v>1072</v>
      </c>
      <c r="K185" s="182" t="s">
        <v>58</v>
      </c>
      <c r="L185" s="182" t="s">
        <v>2713</v>
      </c>
      <c r="M185" s="182" t="s">
        <v>1502</v>
      </c>
      <c r="N185" s="182" t="s">
        <v>575</v>
      </c>
      <c r="O185" s="182" t="s">
        <v>1210</v>
      </c>
      <c r="P185" s="182" t="s">
        <v>575</v>
      </c>
      <c r="Q185" s="182" t="s">
        <v>58</v>
      </c>
      <c r="R185" s="183">
        <v>43923</v>
      </c>
      <c r="S185" s="182" t="s">
        <v>1503</v>
      </c>
      <c r="T185" s="182" t="s">
        <v>575</v>
      </c>
    </row>
    <row r="186" spans="1:20" hidden="1" x14ac:dyDescent="0.35">
      <c r="A186" s="182" t="s">
        <v>1028</v>
      </c>
      <c r="B186" s="182" t="s">
        <v>1029</v>
      </c>
      <c r="C186" s="182" t="s">
        <v>579</v>
      </c>
      <c r="D186" s="182" t="s">
        <v>1071</v>
      </c>
      <c r="E186" s="182" t="s">
        <v>574</v>
      </c>
      <c r="F186" s="182" t="s">
        <v>710</v>
      </c>
      <c r="G186" s="183">
        <v>43936</v>
      </c>
      <c r="H186" s="182" t="s">
        <v>1032</v>
      </c>
      <c r="I186" s="184">
        <v>3410.08</v>
      </c>
      <c r="J186" s="182" t="s">
        <v>1072</v>
      </c>
      <c r="K186" s="182" t="s">
        <v>1250</v>
      </c>
      <c r="L186" s="182" t="s">
        <v>2713</v>
      </c>
      <c r="M186" s="182" t="s">
        <v>1504</v>
      </c>
      <c r="N186" s="182" t="s">
        <v>575</v>
      </c>
      <c r="O186" s="182" t="s">
        <v>1252</v>
      </c>
      <c r="P186" s="182" t="s">
        <v>575</v>
      </c>
      <c r="Q186" s="182" t="s">
        <v>1250</v>
      </c>
      <c r="R186" s="183">
        <v>43923</v>
      </c>
      <c r="S186" s="182" t="s">
        <v>1505</v>
      </c>
      <c r="T186" s="182" t="s">
        <v>575</v>
      </c>
    </row>
    <row r="187" spans="1:20" hidden="1" x14ac:dyDescent="0.35">
      <c r="A187" s="182" t="s">
        <v>1028</v>
      </c>
      <c r="B187" s="182" t="s">
        <v>1029</v>
      </c>
      <c r="C187" s="182" t="s">
        <v>579</v>
      </c>
      <c r="D187" s="182" t="s">
        <v>1071</v>
      </c>
      <c r="E187" s="182" t="s">
        <v>574</v>
      </c>
      <c r="F187" s="182" t="s">
        <v>710</v>
      </c>
      <c r="G187" s="183">
        <v>43936</v>
      </c>
      <c r="H187" s="182" t="s">
        <v>1032</v>
      </c>
      <c r="I187" s="184">
        <v>7216.61</v>
      </c>
      <c r="J187" s="182" t="s">
        <v>1072</v>
      </c>
      <c r="K187" s="182" t="s">
        <v>1250</v>
      </c>
      <c r="L187" s="182" t="s">
        <v>2713</v>
      </c>
      <c r="M187" s="182" t="s">
        <v>1506</v>
      </c>
      <c r="N187" s="182" t="s">
        <v>575</v>
      </c>
      <c r="O187" s="182" t="s">
        <v>1252</v>
      </c>
      <c r="P187" s="182" t="s">
        <v>575</v>
      </c>
      <c r="Q187" s="182" t="s">
        <v>1250</v>
      </c>
      <c r="R187" s="183">
        <v>43923</v>
      </c>
      <c r="S187" s="182" t="s">
        <v>1507</v>
      </c>
      <c r="T187" s="182" t="s">
        <v>575</v>
      </c>
    </row>
    <row r="188" spans="1:20" hidden="1" x14ac:dyDescent="0.35">
      <c r="A188" s="182" t="s">
        <v>1028</v>
      </c>
      <c r="B188" s="182" t="s">
        <v>1029</v>
      </c>
      <c r="C188" s="182" t="s">
        <v>579</v>
      </c>
      <c r="D188" s="182" t="s">
        <v>1071</v>
      </c>
      <c r="E188" s="182" t="s">
        <v>574</v>
      </c>
      <c r="F188" s="182" t="s">
        <v>710</v>
      </c>
      <c r="G188" s="183">
        <v>43936</v>
      </c>
      <c r="H188" s="182" t="s">
        <v>1032</v>
      </c>
      <c r="I188" s="184">
        <v>111710.05</v>
      </c>
      <c r="J188" s="182" t="s">
        <v>1072</v>
      </c>
      <c r="K188" s="182" t="s">
        <v>1508</v>
      </c>
      <c r="L188" s="182" t="s">
        <v>2712</v>
      </c>
      <c r="M188" s="182" t="s">
        <v>1509</v>
      </c>
      <c r="N188" s="182" t="s">
        <v>575</v>
      </c>
      <c r="O188" s="182" t="s">
        <v>1510</v>
      </c>
      <c r="P188" s="182" t="s">
        <v>575</v>
      </c>
      <c r="Q188" s="182" t="s">
        <v>1508</v>
      </c>
      <c r="R188" s="183">
        <v>43923</v>
      </c>
      <c r="S188" s="182" t="s">
        <v>1511</v>
      </c>
      <c r="T188" s="182" t="s">
        <v>575</v>
      </c>
    </row>
    <row r="189" spans="1:20" hidden="1" x14ac:dyDescent="0.35">
      <c r="A189" s="182" t="s">
        <v>1028</v>
      </c>
      <c r="B189" s="182" t="s">
        <v>1029</v>
      </c>
      <c r="C189" s="182" t="s">
        <v>579</v>
      </c>
      <c r="D189" s="182" t="s">
        <v>1071</v>
      </c>
      <c r="E189" s="182" t="s">
        <v>574</v>
      </c>
      <c r="F189" s="182" t="s">
        <v>710</v>
      </c>
      <c r="G189" s="183">
        <v>43936</v>
      </c>
      <c r="H189" s="182" t="s">
        <v>1032</v>
      </c>
      <c r="I189" s="184">
        <v>8717.6200000000008</v>
      </c>
      <c r="J189" s="182" t="s">
        <v>1072</v>
      </c>
      <c r="K189" s="182" t="s">
        <v>1303</v>
      </c>
      <c r="L189" s="182" t="s">
        <v>2713</v>
      </c>
      <c r="M189" s="182" t="s">
        <v>1512</v>
      </c>
      <c r="N189" s="182" t="s">
        <v>575</v>
      </c>
      <c r="O189" s="182" t="s">
        <v>1305</v>
      </c>
      <c r="P189" s="182" t="s">
        <v>575</v>
      </c>
      <c r="Q189" s="182" t="s">
        <v>1303</v>
      </c>
      <c r="R189" s="183">
        <v>43923</v>
      </c>
      <c r="S189" s="182" t="s">
        <v>1513</v>
      </c>
      <c r="T189" s="182" t="s">
        <v>575</v>
      </c>
    </row>
    <row r="190" spans="1:20" x14ac:dyDescent="0.35">
      <c r="A190" s="182" t="s">
        <v>1028</v>
      </c>
      <c r="B190" s="182" t="s">
        <v>1029</v>
      </c>
      <c r="C190" s="182" t="s">
        <v>579</v>
      </c>
      <c r="D190" s="182" t="s">
        <v>1071</v>
      </c>
      <c r="E190" s="182" t="s">
        <v>574</v>
      </c>
      <c r="F190" s="182" t="s">
        <v>710</v>
      </c>
      <c r="G190" s="183">
        <v>43936</v>
      </c>
      <c r="H190" s="182" t="s">
        <v>1032</v>
      </c>
      <c r="I190" s="184">
        <v>16189.87</v>
      </c>
      <c r="J190" s="182" t="s">
        <v>1072</v>
      </c>
      <c r="K190" s="182" t="s">
        <v>1514</v>
      </c>
      <c r="L190" s="182"/>
      <c r="M190" s="182" t="s">
        <v>1515</v>
      </c>
      <c r="N190" s="182" t="s">
        <v>575</v>
      </c>
      <c r="O190" s="182" t="s">
        <v>1516</v>
      </c>
      <c r="P190" s="182" t="s">
        <v>575</v>
      </c>
      <c r="Q190" s="182" t="s">
        <v>1514</v>
      </c>
      <c r="R190" s="183">
        <v>43923</v>
      </c>
      <c r="S190" s="182" t="s">
        <v>1517</v>
      </c>
      <c r="T190" s="182" t="s">
        <v>575</v>
      </c>
    </row>
    <row r="191" spans="1:20" x14ac:dyDescent="0.35">
      <c r="A191" s="182" t="s">
        <v>1028</v>
      </c>
      <c r="B191" s="182" t="s">
        <v>1029</v>
      </c>
      <c r="C191" s="182" t="s">
        <v>579</v>
      </c>
      <c r="D191" s="182" t="s">
        <v>1071</v>
      </c>
      <c r="E191" s="182" t="s">
        <v>574</v>
      </c>
      <c r="F191" s="182" t="s">
        <v>710</v>
      </c>
      <c r="G191" s="183">
        <v>43936</v>
      </c>
      <c r="H191" s="182" t="s">
        <v>1032</v>
      </c>
      <c r="I191" s="184">
        <v>13699.12</v>
      </c>
      <c r="J191" s="182" t="s">
        <v>1072</v>
      </c>
      <c r="K191" s="182" t="s">
        <v>1518</v>
      </c>
      <c r="L191" s="182"/>
      <c r="M191" s="182" t="s">
        <v>1519</v>
      </c>
      <c r="N191" s="182" t="s">
        <v>575</v>
      </c>
      <c r="O191" s="182" t="s">
        <v>1520</v>
      </c>
      <c r="P191" s="182" t="s">
        <v>575</v>
      </c>
      <c r="Q191" s="182" t="s">
        <v>1518</v>
      </c>
      <c r="R191" s="183">
        <v>43923</v>
      </c>
      <c r="S191" s="182" t="s">
        <v>1521</v>
      </c>
      <c r="T191" s="182" t="s">
        <v>575</v>
      </c>
    </row>
    <row r="192" spans="1:20" hidden="1" x14ac:dyDescent="0.35">
      <c r="A192" s="182" t="s">
        <v>1028</v>
      </c>
      <c r="B192" s="182" t="s">
        <v>1029</v>
      </c>
      <c r="C192" s="182" t="s">
        <v>579</v>
      </c>
      <c r="D192" s="182" t="s">
        <v>1071</v>
      </c>
      <c r="E192" s="182" t="s">
        <v>574</v>
      </c>
      <c r="F192" s="182" t="s">
        <v>710</v>
      </c>
      <c r="G192" s="183">
        <v>43936</v>
      </c>
      <c r="H192" s="182" t="s">
        <v>1032</v>
      </c>
      <c r="I192" s="184">
        <v>116593.18</v>
      </c>
      <c r="J192" s="182" t="s">
        <v>1072</v>
      </c>
      <c r="K192" s="182" t="s">
        <v>1522</v>
      </c>
      <c r="L192" s="182" t="s">
        <v>2713</v>
      </c>
      <c r="M192" s="182" t="s">
        <v>1523</v>
      </c>
      <c r="N192" s="182" t="s">
        <v>575</v>
      </c>
      <c r="O192" s="182" t="s">
        <v>1524</v>
      </c>
      <c r="P192" s="182" t="s">
        <v>575</v>
      </c>
      <c r="Q192" s="182" t="s">
        <v>1522</v>
      </c>
      <c r="R192" s="183">
        <v>43928</v>
      </c>
      <c r="S192" s="182" t="s">
        <v>1525</v>
      </c>
      <c r="T192" s="182" t="s">
        <v>575</v>
      </c>
    </row>
    <row r="193" spans="1:20" x14ac:dyDescent="0.35">
      <c r="A193" s="182" t="s">
        <v>1028</v>
      </c>
      <c r="B193" s="182" t="s">
        <v>1029</v>
      </c>
      <c r="C193" s="182" t="s">
        <v>579</v>
      </c>
      <c r="D193" s="182" t="s">
        <v>1071</v>
      </c>
      <c r="E193" s="182" t="s">
        <v>574</v>
      </c>
      <c r="F193" s="182" t="s">
        <v>710</v>
      </c>
      <c r="G193" s="183">
        <v>43936</v>
      </c>
      <c r="H193" s="182" t="s">
        <v>1032</v>
      </c>
      <c r="I193" s="184">
        <v>33319.11</v>
      </c>
      <c r="J193" s="182" t="s">
        <v>1072</v>
      </c>
      <c r="K193" s="182" t="s">
        <v>1526</v>
      </c>
      <c r="L193" s="182"/>
      <c r="M193" s="182" t="s">
        <v>1527</v>
      </c>
      <c r="N193" s="182" t="s">
        <v>575</v>
      </c>
      <c r="O193" s="182" t="s">
        <v>1528</v>
      </c>
      <c r="P193" s="182" t="s">
        <v>575</v>
      </c>
      <c r="Q193" s="182" t="s">
        <v>1526</v>
      </c>
      <c r="R193" s="183">
        <v>43923</v>
      </c>
      <c r="S193" s="182" t="s">
        <v>1529</v>
      </c>
      <c r="T193" s="182" t="s">
        <v>575</v>
      </c>
    </row>
    <row r="194" spans="1:20" hidden="1" x14ac:dyDescent="0.35">
      <c r="A194" s="182" t="s">
        <v>1028</v>
      </c>
      <c r="B194" s="182" t="s">
        <v>1029</v>
      </c>
      <c r="C194" s="182" t="s">
        <v>579</v>
      </c>
      <c r="D194" s="182" t="s">
        <v>1071</v>
      </c>
      <c r="E194" s="182" t="s">
        <v>574</v>
      </c>
      <c r="F194" s="182" t="s">
        <v>710</v>
      </c>
      <c r="G194" s="183">
        <v>43936</v>
      </c>
      <c r="H194" s="182" t="s">
        <v>1032</v>
      </c>
      <c r="I194" s="184">
        <v>102743.36</v>
      </c>
      <c r="J194" s="182" t="s">
        <v>1072</v>
      </c>
      <c r="K194" s="182" t="s">
        <v>1530</v>
      </c>
      <c r="L194" s="182" t="s">
        <v>2712</v>
      </c>
      <c r="M194" s="182" t="s">
        <v>1531</v>
      </c>
      <c r="N194" s="182" t="s">
        <v>575</v>
      </c>
      <c r="O194" s="182" t="s">
        <v>1532</v>
      </c>
      <c r="P194" s="182" t="s">
        <v>575</v>
      </c>
      <c r="Q194" s="182" t="s">
        <v>1530</v>
      </c>
      <c r="R194" s="183">
        <v>43923</v>
      </c>
      <c r="S194" s="182" t="s">
        <v>1533</v>
      </c>
      <c r="T194" s="182" t="s">
        <v>575</v>
      </c>
    </row>
    <row r="195" spans="1:20" hidden="1" x14ac:dyDescent="0.35">
      <c r="A195" s="182" t="s">
        <v>1028</v>
      </c>
      <c r="B195" s="182" t="s">
        <v>1029</v>
      </c>
      <c r="C195" s="182" t="s">
        <v>579</v>
      </c>
      <c r="D195" s="182" t="s">
        <v>1071</v>
      </c>
      <c r="E195" s="182" t="s">
        <v>574</v>
      </c>
      <c r="F195" s="182" t="s">
        <v>710</v>
      </c>
      <c r="G195" s="183">
        <v>43936</v>
      </c>
      <c r="H195" s="182" t="s">
        <v>1032</v>
      </c>
      <c r="I195" s="184">
        <v>34870.47</v>
      </c>
      <c r="J195" s="182" t="s">
        <v>1072</v>
      </c>
      <c r="K195" s="182" t="s">
        <v>1212</v>
      </c>
      <c r="L195" s="182" t="s">
        <v>2712</v>
      </c>
      <c r="M195" s="182" t="s">
        <v>1534</v>
      </c>
      <c r="N195" s="182" t="s">
        <v>575</v>
      </c>
      <c r="O195" s="182" t="s">
        <v>1214</v>
      </c>
      <c r="P195" s="182" t="s">
        <v>575</v>
      </c>
      <c r="Q195" s="182" t="s">
        <v>1212</v>
      </c>
      <c r="R195" s="183">
        <v>43923</v>
      </c>
      <c r="S195" s="182" t="s">
        <v>1535</v>
      </c>
      <c r="T195" s="182" t="s">
        <v>575</v>
      </c>
    </row>
    <row r="196" spans="1:20" hidden="1" x14ac:dyDescent="0.35">
      <c r="A196" s="182" t="s">
        <v>1028</v>
      </c>
      <c r="B196" s="182" t="s">
        <v>1029</v>
      </c>
      <c r="C196" s="182" t="s">
        <v>579</v>
      </c>
      <c r="D196" s="182" t="s">
        <v>1071</v>
      </c>
      <c r="E196" s="182" t="s">
        <v>574</v>
      </c>
      <c r="F196" s="182" t="s">
        <v>710</v>
      </c>
      <c r="G196" s="183">
        <v>43936</v>
      </c>
      <c r="H196" s="182" t="s">
        <v>1032</v>
      </c>
      <c r="I196" s="184">
        <v>43588.09</v>
      </c>
      <c r="J196" s="182" t="s">
        <v>1072</v>
      </c>
      <c r="K196" s="182" t="s">
        <v>1242</v>
      </c>
      <c r="L196" s="182" t="s">
        <v>2712</v>
      </c>
      <c r="M196" s="182" t="s">
        <v>1536</v>
      </c>
      <c r="N196" s="182" t="s">
        <v>575</v>
      </c>
      <c r="O196" s="182" t="s">
        <v>1244</v>
      </c>
      <c r="P196" s="182" t="s">
        <v>575</v>
      </c>
      <c r="Q196" s="182" t="s">
        <v>1242</v>
      </c>
      <c r="R196" s="183">
        <v>43923</v>
      </c>
      <c r="S196" s="182" t="s">
        <v>1537</v>
      </c>
      <c r="T196" s="182" t="s">
        <v>575</v>
      </c>
    </row>
    <row r="197" spans="1:20" hidden="1" x14ac:dyDescent="0.35">
      <c r="A197" s="182" t="s">
        <v>1028</v>
      </c>
      <c r="B197" s="182" t="s">
        <v>1029</v>
      </c>
      <c r="C197" s="182" t="s">
        <v>579</v>
      </c>
      <c r="D197" s="182" t="s">
        <v>1071</v>
      </c>
      <c r="E197" s="182" t="s">
        <v>574</v>
      </c>
      <c r="F197" s="182" t="s">
        <v>710</v>
      </c>
      <c r="G197" s="183">
        <v>43936</v>
      </c>
      <c r="H197" s="182" t="s">
        <v>1032</v>
      </c>
      <c r="I197" s="184">
        <v>49412.23</v>
      </c>
      <c r="J197" s="182" t="s">
        <v>1072</v>
      </c>
      <c r="K197" s="182" t="s">
        <v>1538</v>
      </c>
      <c r="L197" s="182" t="s">
        <v>2712</v>
      </c>
      <c r="M197" s="182" t="s">
        <v>1539</v>
      </c>
      <c r="N197" s="182" t="s">
        <v>575</v>
      </c>
      <c r="O197" s="182" t="s">
        <v>1540</v>
      </c>
      <c r="P197" s="182" t="s">
        <v>575</v>
      </c>
      <c r="Q197" s="182" t="s">
        <v>1538</v>
      </c>
      <c r="R197" s="183">
        <v>43928</v>
      </c>
      <c r="S197" s="182" t="s">
        <v>1541</v>
      </c>
      <c r="T197" s="182" t="s">
        <v>575</v>
      </c>
    </row>
    <row r="198" spans="1:20" hidden="1" x14ac:dyDescent="0.35">
      <c r="A198" s="182" t="s">
        <v>1028</v>
      </c>
      <c r="B198" s="182" t="s">
        <v>1029</v>
      </c>
      <c r="C198" s="182" t="s">
        <v>579</v>
      </c>
      <c r="D198" s="182" t="s">
        <v>1071</v>
      </c>
      <c r="E198" s="182" t="s">
        <v>574</v>
      </c>
      <c r="F198" s="182" t="s">
        <v>710</v>
      </c>
      <c r="G198" s="183">
        <v>43938</v>
      </c>
      <c r="H198" s="182" t="s">
        <v>1032</v>
      </c>
      <c r="I198" s="184">
        <v>9395.7999999999993</v>
      </c>
      <c r="J198" s="182" t="s">
        <v>1072</v>
      </c>
      <c r="K198" s="182" t="s">
        <v>1542</v>
      </c>
      <c r="L198" s="182" t="s">
        <v>2712</v>
      </c>
      <c r="M198" s="182" t="s">
        <v>1543</v>
      </c>
      <c r="N198" s="182" t="s">
        <v>575</v>
      </c>
      <c r="O198" s="182" t="s">
        <v>1544</v>
      </c>
      <c r="P198" s="182" t="s">
        <v>575</v>
      </c>
      <c r="Q198" s="182" t="s">
        <v>1542</v>
      </c>
      <c r="R198" s="183">
        <v>43928</v>
      </c>
      <c r="S198" s="182" t="s">
        <v>1545</v>
      </c>
      <c r="T198" s="182" t="s">
        <v>575</v>
      </c>
    </row>
    <row r="199" spans="1:20" hidden="1" x14ac:dyDescent="0.35">
      <c r="A199" s="182" t="s">
        <v>1028</v>
      </c>
      <c r="B199" s="182" t="s">
        <v>1029</v>
      </c>
      <c r="C199" s="182" t="s">
        <v>579</v>
      </c>
      <c r="D199" s="182" t="s">
        <v>1071</v>
      </c>
      <c r="E199" s="182" t="s">
        <v>574</v>
      </c>
      <c r="F199" s="182" t="s">
        <v>710</v>
      </c>
      <c r="G199" s="183">
        <v>43938</v>
      </c>
      <c r="H199" s="182" t="s">
        <v>1032</v>
      </c>
      <c r="I199" s="184">
        <v>84365.71</v>
      </c>
      <c r="J199" s="182" t="s">
        <v>1072</v>
      </c>
      <c r="K199" s="182" t="s">
        <v>1546</v>
      </c>
      <c r="L199" s="182" t="s">
        <v>2712</v>
      </c>
      <c r="M199" s="182" t="s">
        <v>1547</v>
      </c>
      <c r="N199" s="182" t="s">
        <v>575</v>
      </c>
      <c r="O199" s="182" t="s">
        <v>1548</v>
      </c>
      <c r="P199" s="182" t="s">
        <v>575</v>
      </c>
      <c r="Q199" s="182" t="s">
        <v>1546</v>
      </c>
      <c r="R199" s="183">
        <v>43934</v>
      </c>
      <c r="S199" s="182" t="s">
        <v>1549</v>
      </c>
      <c r="T199" s="182" t="s">
        <v>575</v>
      </c>
    </row>
    <row r="200" spans="1:20" hidden="1" x14ac:dyDescent="0.35">
      <c r="A200" s="182" t="s">
        <v>1028</v>
      </c>
      <c r="B200" s="182" t="s">
        <v>1029</v>
      </c>
      <c r="C200" s="182" t="s">
        <v>579</v>
      </c>
      <c r="D200" s="182" t="s">
        <v>1071</v>
      </c>
      <c r="E200" s="182" t="s">
        <v>574</v>
      </c>
      <c r="F200" s="182" t="s">
        <v>710</v>
      </c>
      <c r="G200" s="183">
        <v>43938</v>
      </c>
      <c r="H200" s="182" t="s">
        <v>1032</v>
      </c>
      <c r="I200" s="184">
        <v>14944.49</v>
      </c>
      <c r="J200" s="182" t="s">
        <v>1072</v>
      </c>
      <c r="K200" s="182" t="s">
        <v>1550</v>
      </c>
      <c r="L200" s="182" t="s">
        <v>2712</v>
      </c>
      <c r="M200" s="182" t="s">
        <v>1551</v>
      </c>
      <c r="N200" s="182" t="s">
        <v>575</v>
      </c>
      <c r="O200" s="182" t="s">
        <v>1552</v>
      </c>
      <c r="P200" s="182" t="s">
        <v>575</v>
      </c>
      <c r="Q200" s="182" t="s">
        <v>1550</v>
      </c>
      <c r="R200" s="183">
        <v>43923</v>
      </c>
      <c r="S200" s="182" t="s">
        <v>1553</v>
      </c>
      <c r="T200" s="182" t="s">
        <v>575</v>
      </c>
    </row>
    <row r="201" spans="1:20" hidden="1" x14ac:dyDescent="0.35">
      <c r="A201" s="182" t="s">
        <v>1028</v>
      </c>
      <c r="B201" s="182" t="s">
        <v>1029</v>
      </c>
      <c r="C201" s="182" t="s">
        <v>579</v>
      </c>
      <c r="D201" s="182" t="s">
        <v>1071</v>
      </c>
      <c r="E201" s="182" t="s">
        <v>574</v>
      </c>
      <c r="F201" s="182" t="s">
        <v>710</v>
      </c>
      <c r="G201" s="183">
        <v>43938</v>
      </c>
      <c r="H201" s="182" t="s">
        <v>1032</v>
      </c>
      <c r="I201" s="184">
        <v>8717.6200000000008</v>
      </c>
      <c r="J201" s="182" t="s">
        <v>1072</v>
      </c>
      <c r="K201" s="182" t="s">
        <v>1205</v>
      </c>
      <c r="L201" s="182" t="s">
        <v>2712</v>
      </c>
      <c r="M201" s="182" t="s">
        <v>1554</v>
      </c>
      <c r="N201" s="182" t="s">
        <v>575</v>
      </c>
      <c r="O201" s="182" t="s">
        <v>1207</v>
      </c>
      <c r="P201" s="182" t="s">
        <v>575</v>
      </c>
      <c r="Q201" s="182" t="s">
        <v>1205</v>
      </c>
      <c r="R201" s="183">
        <v>43923</v>
      </c>
      <c r="S201" s="182" t="s">
        <v>1555</v>
      </c>
      <c r="T201" s="182" t="s">
        <v>575</v>
      </c>
    </row>
    <row r="202" spans="1:20" hidden="1" x14ac:dyDescent="0.35">
      <c r="A202" s="182" t="s">
        <v>1028</v>
      </c>
      <c r="B202" s="182" t="s">
        <v>1029</v>
      </c>
      <c r="C202" s="182" t="s">
        <v>579</v>
      </c>
      <c r="D202" s="182" t="s">
        <v>1071</v>
      </c>
      <c r="E202" s="182" t="s">
        <v>574</v>
      </c>
      <c r="F202" s="182" t="s">
        <v>710</v>
      </c>
      <c r="G202" s="183">
        <v>43938</v>
      </c>
      <c r="H202" s="182" t="s">
        <v>1032</v>
      </c>
      <c r="I202" s="184">
        <v>76308.33</v>
      </c>
      <c r="J202" s="182" t="s">
        <v>1072</v>
      </c>
      <c r="K202" s="182" t="s">
        <v>1197</v>
      </c>
      <c r="L202" s="182" t="s">
        <v>2712</v>
      </c>
      <c r="M202" s="182" t="s">
        <v>1556</v>
      </c>
      <c r="N202" s="182" t="s">
        <v>575</v>
      </c>
      <c r="O202" s="182" t="s">
        <v>1199</v>
      </c>
      <c r="P202" s="182" t="s">
        <v>575</v>
      </c>
      <c r="Q202" s="182" t="s">
        <v>1197</v>
      </c>
      <c r="R202" s="183">
        <v>43928</v>
      </c>
      <c r="S202" s="182" t="s">
        <v>1557</v>
      </c>
      <c r="T202" s="182" t="s">
        <v>575</v>
      </c>
    </row>
    <row r="203" spans="1:20" hidden="1" x14ac:dyDescent="0.35">
      <c r="A203" s="182" t="s">
        <v>1028</v>
      </c>
      <c r="B203" s="182" t="s">
        <v>1029</v>
      </c>
      <c r="C203" s="182" t="s">
        <v>579</v>
      </c>
      <c r="D203" s="182" t="s">
        <v>1071</v>
      </c>
      <c r="E203" s="182" t="s">
        <v>574</v>
      </c>
      <c r="F203" s="182" t="s">
        <v>710</v>
      </c>
      <c r="G203" s="183">
        <v>43938</v>
      </c>
      <c r="H203" s="182" t="s">
        <v>1032</v>
      </c>
      <c r="I203" s="184">
        <v>43588.09</v>
      </c>
      <c r="J203" s="182" t="s">
        <v>1072</v>
      </c>
      <c r="K203" s="182" t="s">
        <v>1254</v>
      </c>
      <c r="L203" s="182" t="s">
        <v>2712</v>
      </c>
      <c r="M203" s="182" t="s">
        <v>1558</v>
      </c>
      <c r="N203" s="182" t="s">
        <v>575</v>
      </c>
      <c r="O203" s="182" t="s">
        <v>1256</v>
      </c>
      <c r="P203" s="182" t="s">
        <v>575</v>
      </c>
      <c r="Q203" s="182" t="s">
        <v>1254</v>
      </c>
      <c r="R203" s="183">
        <v>43923</v>
      </c>
      <c r="S203" s="182" t="s">
        <v>1559</v>
      </c>
      <c r="T203" s="182" t="s">
        <v>575</v>
      </c>
    </row>
    <row r="204" spans="1:20" hidden="1" x14ac:dyDescent="0.35">
      <c r="A204" s="182" t="s">
        <v>1028</v>
      </c>
      <c r="B204" s="182" t="s">
        <v>1029</v>
      </c>
      <c r="C204" s="182" t="s">
        <v>579</v>
      </c>
      <c r="D204" s="182" t="s">
        <v>1071</v>
      </c>
      <c r="E204" s="182" t="s">
        <v>574</v>
      </c>
      <c r="F204" s="182" t="s">
        <v>710</v>
      </c>
      <c r="G204" s="183">
        <v>43938</v>
      </c>
      <c r="H204" s="182" t="s">
        <v>1032</v>
      </c>
      <c r="I204" s="184">
        <v>103116.97</v>
      </c>
      <c r="J204" s="182" t="s">
        <v>1072</v>
      </c>
      <c r="K204" s="182" t="s">
        <v>1560</v>
      </c>
      <c r="L204" s="182" t="s">
        <v>2712</v>
      </c>
      <c r="M204" s="182" t="s">
        <v>1561</v>
      </c>
      <c r="N204" s="182" t="s">
        <v>575</v>
      </c>
      <c r="O204" s="182" t="s">
        <v>1562</v>
      </c>
      <c r="P204" s="182" t="s">
        <v>575</v>
      </c>
      <c r="Q204" s="182" t="s">
        <v>1560</v>
      </c>
      <c r="R204" s="183">
        <v>43923</v>
      </c>
      <c r="S204" s="182" t="s">
        <v>1563</v>
      </c>
      <c r="T204" s="182" t="s">
        <v>575</v>
      </c>
    </row>
    <row r="205" spans="1:20" x14ac:dyDescent="0.35">
      <c r="A205" s="182" t="s">
        <v>1028</v>
      </c>
      <c r="B205" s="182" t="s">
        <v>1029</v>
      </c>
      <c r="C205" s="182" t="s">
        <v>579</v>
      </c>
      <c r="D205" s="182" t="s">
        <v>1071</v>
      </c>
      <c r="E205" s="182" t="s">
        <v>574</v>
      </c>
      <c r="F205" s="182" t="s">
        <v>710</v>
      </c>
      <c r="G205" s="183">
        <v>43938</v>
      </c>
      <c r="H205" s="182" t="s">
        <v>1032</v>
      </c>
      <c r="I205" s="184">
        <v>27560.86</v>
      </c>
      <c r="J205" s="182" t="s">
        <v>1072</v>
      </c>
      <c r="K205" s="182" t="s">
        <v>1564</v>
      </c>
      <c r="L205" s="182"/>
      <c r="M205" s="182" t="s">
        <v>1565</v>
      </c>
      <c r="N205" s="182" t="s">
        <v>575</v>
      </c>
      <c r="O205" s="182" t="s">
        <v>1566</v>
      </c>
      <c r="P205" s="182" t="s">
        <v>575</v>
      </c>
      <c r="Q205" s="182" t="s">
        <v>1564</v>
      </c>
      <c r="R205" s="183">
        <v>43923</v>
      </c>
      <c r="S205" s="182" t="s">
        <v>1567</v>
      </c>
      <c r="T205" s="182" t="s">
        <v>575</v>
      </c>
    </row>
    <row r="206" spans="1:20" x14ac:dyDescent="0.35">
      <c r="A206" s="182" t="s">
        <v>1028</v>
      </c>
      <c r="B206" s="182" t="s">
        <v>1029</v>
      </c>
      <c r="C206" s="182" t="s">
        <v>579</v>
      </c>
      <c r="D206" s="182" t="s">
        <v>1071</v>
      </c>
      <c r="E206" s="182" t="s">
        <v>574</v>
      </c>
      <c r="F206" s="182" t="s">
        <v>710</v>
      </c>
      <c r="G206" s="183">
        <v>43938</v>
      </c>
      <c r="H206" s="182" t="s">
        <v>1032</v>
      </c>
      <c r="I206" s="184">
        <v>27560.86</v>
      </c>
      <c r="J206" s="182" t="s">
        <v>1072</v>
      </c>
      <c r="K206" s="182" t="s">
        <v>1568</v>
      </c>
      <c r="L206" s="182"/>
      <c r="M206" s="182" t="s">
        <v>1569</v>
      </c>
      <c r="N206" s="182" t="s">
        <v>575</v>
      </c>
      <c r="O206" s="182" t="s">
        <v>1570</v>
      </c>
      <c r="P206" s="182" t="s">
        <v>575</v>
      </c>
      <c r="Q206" s="182" t="s">
        <v>1568</v>
      </c>
      <c r="R206" s="183">
        <v>43923</v>
      </c>
      <c r="S206" s="182" t="s">
        <v>1571</v>
      </c>
      <c r="T206" s="182" t="s">
        <v>575</v>
      </c>
    </row>
    <row r="207" spans="1:20" hidden="1" x14ac:dyDescent="0.35">
      <c r="A207" s="182" t="s">
        <v>1028</v>
      </c>
      <c r="B207" s="182" t="s">
        <v>1029</v>
      </c>
      <c r="C207" s="182" t="s">
        <v>579</v>
      </c>
      <c r="D207" s="182" t="s">
        <v>1071</v>
      </c>
      <c r="E207" s="182" t="s">
        <v>574</v>
      </c>
      <c r="F207" s="182" t="s">
        <v>710</v>
      </c>
      <c r="G207" s="183">
        <v>43938</v>
      </c>
      <c r="H207" s="182" t="s">
        <v>1032</v>
      </c>
      <c r="I207" s="184">
        <v>84702.54</v>
      </c>
      <c r="J207" s="182" t="s">
        <v>1072</v>
      </c>
      <c r="K207" s="182" t="s">
        <v>1572</v>
      </c>
      <c r="L207" s="182" t="s">
        <v>2713</v>
      </c>
      <c r="M207" s="182" t="s">
        <v>1573</v>
      </c>
      <c r="N207" s="182" t="s">
        <v>575</v>
      </c>
      <c r="O207" s="182" t="s">
        <v>1574</v>
      </c>
      <c r="P207" s="182" t="s">
        <v>575</v>
      </c>
      <c r="Q207" s="182" t="s">
        <v>1572</v>
      </c>
      <c r="R207" s="183">
        <v>43934</v>
      </c>
      <c r="S207" s="182" t="s">
        <v>1575</v>
      </c>
      <c r="T207" s="182" t="s">
        <v>575</v>
      </c>
    </row>
    <row r="208" spans="1:20" x14ac:dyDescent="0.35">
      <c r="A208" s="182" t="s">
        <v>1028</v>
      </c>
      <c r="B208" s="182" t="s">
        <v>1029</v>
      </c>
      <c r="C208" s="182" t="s">
        <v>1063</v>
      </c>
      <c r="D208" s="182" t="s">
        <v>1064</v>
      </c>
      <c r="E208" s="182" t="s">
        <v>574</v>
      </c>
      <c r="F208" s="182" t="s">
        <v>710</v>
      </c>
      <c r="G208" s="183">
        <v>43938</v>
      </c>
      <c r="H208" s="182" t="s">
        <v>1032</v>
      </c>
      <c r="I208" s="184">
        <v>4433.25</v>
      </c>
      <c r="J208" s="182" t="s">
        <v>1143</v>
      </c>
      <c r="K208" s="182" t="s">
        <v>1065</v>
      </c>
      <c r="L208" s="182"/>
      <c r="M208" s="182" t="s">
        <v>1576</v>
      </c>
      <c r="N208" s="182" t="s">
        <v>575</v>
      </c>
      <c r="O208" s="182" t="s">
        <v>1067</v>
      </c>
      <c r="P208" s="182" t="s">
        <v>575</v>
      </c>
      <c r="Q208" s="182" t="s">
        <v>1065</v>
      </c>
      <c r="R208" s="183">
        <v>43902</v>
      </c>
      <c r="S208" s="182" t="s">
        <v>1577</v>
      </c>
      <c r="T208" s="182" t="s">
        <v>575</v>
      </c>
    </row>
    <row r="209" spans="1:20" hidden="1" x14ac:dyDescent="0.35">
      <c r="A209" s="182" t="s">
        <v>1028</v>
      </c>
      <c r="B209" s="182" t="s">
        <v>1029</v>
      </c>
      <c r="C209" s="182" t="s">
        <v>579</v>
      </c>
      <c r="D209" s="182" t="s">
        <v>1071</v>
      </c>
      <c r="E209" s="182" t="s">
        <v>574</v>
      </c>
      <c r="F209" s="182" t="s">
        <v>710</v>
      </c>
      <c r="G209" s="183">
        <v>43941</v>
      </c>
      <c r="H209" s="182" t="s">
        <v>1032</v>
      </c>
      <c r="I209" s="184">
        <v>94338.99</v>
      </c>
      <c r="J209" s="182" t="s">
        <v>1072</v>
      </c>
      <c r="K209" s="182" t="s">
        <v>1578</v>
      </c>
      <c r="L209" s="182" t="s">
        <v>2712</v>
      </c>
      <c r="M209" s="182" t="s">
        <v>1579</v>
      </c>
      <c r="N209" s="182" t="s">
        <v>575</v>
      </c>
      <c r="O209" s="182" t="s">
        <v>1580</v>
      </c>
      <c r="P209" s="182" t="s">
        <v>575</v>
      </c>
      <c r="Q209" s="182" t="s">
        <v>1578</v>
      </c>
      <c r="R209" s="183">
        <v>43937</v>
      </c>
      <c r="S209" s="182" t="s">
        <v>1581</v>
      </c>
      <c r="T209" s="182" t="s">
        <v>575</v>
      </c>
    </row>
    <row r="210" spans="1:20" x14ac:dyDescent="0.35">
      <c r="A210" s="182" t="s">
        <v>1028</v>
      </c>
      <c r="B210" s="182" t="s">
        <v>1029</v>
      </c>
      <c r="C210" s="182" t="s">
        <v>1063</v>
      </c>
      <c r="D210" s="182" t="s">
        <v>1064</v>
      </c>
      <c r="E210" s="182" t="s">
        <v>574</v>
      </c>
      <c r="F210" s="182" t="s">
        <v>710</v>
      </c>
      <c r="G210" s="183">
        <v>43948</v>
      </c>
      <c r="H210" s="182" t="s">
        <v>1032</v>
      </c>
      <c r="I210" s="184">
        <v>2685.65</v>
      </c>
      <c r="J210" s="182" t="s">
        <v>1091</v>
      </c>
      <c r="K210" s="182" t="s">
        <v>1092</v>
      </c>
      <c r="L210" s="182"/>
      <c r="M210" s="182" t="s">
        <v>1582</v>
      </c>
      <c r="N210" s="182" t="s">
        <v>575</v>
      </c>
      <c r="O210" s="182" t="s">
        <v>1094</v>
      </c>
      <c r="P210" s="182" t="s">
        <v>575</v>
      </c>
      <c r="Q210" s="182" t="s">
        <v>1092</v>
      </c>
      <c r="R210" s="183">
        <v>43944</v>
      </c>
      <c r="S210" s="182" t="s">
        <v>1583</v>
      </c>
      <c r="T210" s="182" t="s">
        <v>575</v>
      </c>
    </row>
    <row r="211" spans="1:20" x14ac:dyDescent="0.35">
      <c r="A211" s="182" t="s">
        <v>1028</v>
      </c>
      <c r="B211" s="182" t="s">
        <v>1029</v>
      </c>
      <c r="C211" s="182" t="s">
        <v>1063</v>
      </c>
      <c r="D211" s="182" t="s">
        <v>1064</v>
      </c>
      <c r="E211" s="182" t="s">
        <v>574</v>
      </c>
      <c r="F211" s="182" t="s">
        <v>710</v>
      </c>
      <c r="G211" s="183">
        <v>43948</v>
      </c>
      <c r="H211" s="182" t="s">
        <v>1032</v>
      </c>
      <c r="I211" s="184">
        <v>363.19</v>
      </c>
      <c r="J211" s="182" t="s">
        <v>1091</v>
      </c>
      <c r="K211" s="182" t="s">
        <v>1092</v>
      </c>
      <c r="L211" s="182"/>
      <c r="M211" s="182" t="s">
        <v>1584</v>
      </c>
      <c r="N211" s="182" t="s">
        <v>575</v>
      </c>
      <c r="O211" s="182" t="s">
        <v>1094</v>
      </c>
      <c r="P211" s="182" t="s">
        <v>575</v>
      </c>
      <c r="Q211" s="182" t="s">
        <v>1092</v>
      </c>
      <c r="R211" s="183">
        <v>43944</v>
      </c>
      <c r="S211" s="182" t="s">
        <v>1585</v>
      </c>
      <c r="T211" s="182" t="s">
        <v>575</v>
      </c>
    </row>
    <row r="212" spans="1:20" x14ac:dyDescent="0.35">
      <c r="A212" s="182" t="s">
        <v>1028</v>
      </c>
      <c r="B212" s="182" t="s">
        <v>1029</v>
      </c>
      <c r="C212" s="182" t="s">
        <v>1063</v>
      </c>
      <c r="D212" s="182" t="s">
        <v>1064</v>
      </c>
      <c r="E212" s="182" t="s">
        <v>574</v>
      </c>
      <c r="F212" s="182" t="s">
        <v>710</v>
      </c>
      <c r="G212" s="183">
        <v>43948</v>
      </c>
      <c r="H212" s="182" t="s">
        <v>1032</v>
      </c>
      <c r="I212" s="184">
        <v>5220.32</v>
      </c>
      <c r="J212" s="182" t="s">
        <v>1091</v>
      </c>
      <c r="K212" s="182" t="s">
        <v>1092</v>
      </c>
      <c r="L212" s="182"/>
      <c r="M212" s="182" t="s">
        <v>1586</v>
      </c>
      <c r="N212" s="182" t="s">
        <v>575</v>
      </c>
      <c r="O212" s="182" t="s">
        <v>1094</v>
      </c>
      <c r="P212" s="182" t="s">
        <v>575</v>
      </c>
      <c r="Q212" s="182" t="s">
        <v>1092</v>
      </c>
      <c r="R212" s="183">
        <v>43944</v>
      </c>
      <c r="S212" s="182" t="s">
        <v>1587</v>
      </c>
      <c r="T212" s="182" t="s">
        <v>575</v>
      </c>
    </row>
    <row r="213" spans="1:20" x14ac:dyDescent="0.35">
      <c r="A213" s="182" t="s">
        <v>1028</v>
      </c>
      <c r="B213" s="182" t="s">
        <v>1029</v>
      </c>
      <c r="C213" s="182" t="s">
        <v>1063</v>
      </c>
      <c r="D213" s="182" t="s">
        <v>1064</v>
      </c>
      <c r="E213" s="182" t="s">
        <v>574</v>
      </c>
      <c r="F213" s="182" t="s">
        <v>710</v>
      </c>
      <c r="G213" s="183">
        <v>43948</v>
      </c>
      <c r="H213" s="182" t="s">
        <v>1032</v>
      </c>
      <c r="I213" s="184">
        <v>8892.74</v>
      </c>
      <c r="J213" s="182" t="s">
        <v>1091</v>
      </c>
      <c r="K213" s="182" t="s">
        <v>1092</v>
      </c>
      <c r="L213" s="182"/>
      <c r="M213" s="182" t="s">
        <v>1588</v>
      </c>
      <c r="N213" s="182" t="s">
        <v>575</v>
      </c>
      <c r="O213" s="182" t="s">
        <v>1094</v>
      </c>
      <c r="P213" s="182" t="s">
        <v>575</v>
      </c>
      <c r="Q213" s="182" t="s">
        <v>1092</v>
      </c>
      <c r="R213" s="183">
        <v>43944</v>
      </c>
      <c r="S213" s="182" t="s">
        <v>1589</v>
      </c>
      <c r="T213" s="182" t="s">
        <v>575</v>
      </c>
    </row>
    <row r="214" spans="1:20" x14ac:dyDescent="0.35">
      <c r="A214" s="182" t="s">
        <v>1028</v>
      </c>
      <c r="B214" s="182" t="s">
        <v>1029</v>
      </c>
      <c r="C214" s="182" t="s">
        <v>1063</v>
      </c>
      <c r="D214" s="182" t="s">
        <v>1064</v>
      </c>
      <c r="E214" s="182" t="s">
        <v>574</v>
      </c>
      <c r="F214" s="182" t="s">
        <v>710</v>
      </c>
      <c r="G214" s="183">
        <v>43948</v>
      </c>
      <c r="H214" s="182" t="s">
        <v>1032</v>
      </c>
      <c r="I214" s="184">
        <v>16005.84</v>
      </c>
      <c r="J214" s="182" t="s">
        <v>1091</v>
      </c>
      <c r="K214" s="182" t="s">
        <v>1092</v>
      </c>
      <c r="L214" s="182"/>
      <c r="M214" s="182" t="s">
        <v>1590</v>
      </c>
      <c r="N214" s="182" t="s">
        <v>575</v>
      </c>
      <c r="O214" s="182" t="s">
        <v>1094</v>
      </c>
      <c r="P214" s="182" t="s">
        <v>575</v>
      </c>
      <c r="Q214" s="182" t="s">
        <v>1092</v>
      </c>
      <c r="R214" s="183">
        <v>43944</v>
      </c>
      <c r="S214" s="182" t="s">
        <v>1591</v>
      </c>
      <c r="T214" s="182" t="s">
        <v>575</v>
      </c>
    </row>
    <row r="215" spans="1:20" x14ac:dyDescent="0.35">
      <c r="A215" s="182" t="s">
        <v>1028</v>
      </c>
      <c r="B215" s="182" t="s">
        <v>1029</v>
      </c>
      <c r="C215" s="182" t="s">
        <v>1063</v>
      </c>
      <c r="D215" s="182" t="s">
        <v>1064</v>
      </c>
      <c r="E215" s="182" t="s">
        <v>574</v>
      </c>
      <c r="F215" s="182" t="s">
        <v>710</v>
      </c>
      <c r="G215" s="183">
        <v>43948</v>
      </c>
      <c r="H215" s="182" t="s">
        <v>1032</v>
      </c>
      <c r="I215" s="184">
        <v>1582.45</v>
      </c>
      <c r="J215" s="182" t="s">
        <v>1091</v>
      </c>
      <c r="K215" s="182" t="s">
        <v>1092</v>
      </c>
      <c r="L215" s="182"/>
      <c r="M215" s="182" t="s">
        <v>1592</v>
      </c>
      <c r="N215" s="182" t="s">
        <v>575</v>
      </c>
      <c r="O215" s="182" t="s">
        <v>1094</v>
      </c>
      <c r="P215" s="182" t="s">
        <v>575</v>
      </c>
      <c r="Q215" s="182" t="s">
        <v>1092</v>
      </c>
      <c r="R215" s="183">
        <v>43944</v>
      </c>
      <c r="S215" s="182" t="s">
        <v>1593</v>
      </c>
      <c r="T215" s="182" t="s">
        <v>575</v>
      </c>
    </row>
    <row r="216" spans="1:20" x14ac:dyDescent="0.35">
      <c r="A216" s="182" t="s">
        <v>1028</v>
      </c>
      <c r="B216" s="182" t="s">
        <v>1029</v>
      </c>
      <c r="C216" s="182" t="s">
        <v>1030</v>
      </c>
      <c r="D216" s="182" t="s">
        <v>1031</v>
      </c>
      <c r="E216" s="182" t="s">
        <v>574</v>
      </c>
      <c r="F216" s="182" t="s">
        <v>710</v>
      </c>
      <c r="G216" s="183">
        <v>43948</v>
      </c>
      <c r="H216" s="182" t="s">
        <v>1032</v>
      </c>
      <c r="I216" s="184">
        <v>3477.1</v>
      </c>
      <c r="J216" s="182" t="s">
        <v>1033</v>
      </c>
      <c r="K216" s="182" t="s">
        <v>1034</v>
      </c>
      <c r="L216" s="182"/>
      <c r="M216" s="182" t="s">
        <v>1594</v>
      </c>
      <c r="N216" s="182" t="s">
        <v>575</v>
      </c>
      <c r="O216" s="182" t="s">
        <v>1036</v>
      </c>
      <c r="P216" s="182" t="s">
        <v>575</v>
      </c>
      <c r="Q216" s="182" t="s">
        <v>1034</v>
      </c>
      <c r="R216" s="183">
        <v>43945</v>
      </c>
      <c r="S216" s="182" t="s">
        <v>1595</v>
      </c>
      <c r="T216" s="182" t="s">
        <v>575</v>
      </c>
    </row>
    <row r="217" spans="1:20" x14ac:dyDescent="0.35">
      <c r="A217" s="182" t="s">
        <v>1028</v>
      </c>
      <c r="B217" s="182" t="s">
        <v>1029</v>
      </c>
      <c r="C217" s="182" t="s">
        <v>1030</v>
      </c>
      <c r="D217" s="182" t="s">
        <v>1031</v>
      </c>
      <c r="E217" s="182" t="s">
        <v>574</v>
      </c>
      <c r="F217" s="182" t="s">
        <v>710</v>
      </c>
      <c r="G217" s="183">
        <v>43948</v>
      </c>
      <c r="H217" s="182" t="s">
        <v>1032</v>
      </c>
      <c r="I217" s="184">
        <v>17085.41</v>
      </c>
      <c r="J217" s="182" t="s">
        <v>1033</v>
      </c>
      <c r="K217" s="182" t="s">
        <v>1034</v>
      </c>
      <c r="L217" s="182"/>
      <c r="M217" s="182" t="s">
        <v>1596</v>
      </c>
      <c r="N217" s="182" t="s">
        <v>575</v>
      </c>
      <c r="O217" s="182" t="s">
        <v>1036</v>
      </c>
      <c r="P217" s="182" t="s">
        <v>575</v>
      </c>
      <c r="Q217" s="182" t="s">
        <v>1034</v>
      </c>
      <c r="R217" s="183">
        <v>43945</v>
      </c>
      <c r="S217" s="182" t="s">
        <v>1597</v>
      </c>
      <c r="T217" s="182" t="s">
        <v>575</v>
      </c>
    </row>
    <row r="218" spans="1:20" x14ac:dyDescent="0.35">
      <c r="A218" s="182" t="s">
        <v>1028</v>
      </c>
      <c r="B218" s="182" t="s">
        <v>1029</v>
      </c>
      <c r="C218" s="182" t="s">
        <v>1030</v>
      </c>
      <c r="D218" s="182" t="s">
        <v>1031</v>
      </c>
      <c r="E218" s="182" t="s">
        <v>574</v>
      </c>
      <c r="F218" s="182" t="s">
        <v>710</v>
      </c>
      <c r="G218" s="183">
        <v>43948</v>
      </c>
      <c r="H218" s="182" t="s">
        <v>1032</v>
      </c>
      <c r="I218" s="184">
        <v>1079.4000000000001</v>
      </c>
      <c r="J218" s="182" t="s">
        <v>1033</v>
      </c>
      <c r="K218" s="182" t="s">
        <v>1034</v>
      </c>
      <c r="L218" s="182"/>
      <c r="M218" s="182" t="s">
        <v>1598</v>
      </c>
      <c r="N218" s="182" t="s">
        <v>575</v>
      </c>
      <c r="O218" s="182" t="s">
        <v>1036</v>
      </c>
      <c r="P218" s="182" t="s">
        <v>575</v>
      </c>
      <c r="Q218" s="182" t="s">
        <v>1034</v>
      </c>
      <c r="R218" s="183">
        <v>43945</v>
      </c>
      <c r="S218" s="182" t="s">
        <v>1599</v>
      </c>
      <c r="T218" s="182" t="s">
        <v>575</v>
      </c>
    </row>
    <row r="219" spans="1:20" x14ac:dyDescent="0.35">
      <c r="A219" s="182" t="s">
        <v>1028</v>
      </c>
      <c r="B219" s="182" t="s">
        <v>1029</v>
      </c>
      <c r="C219" s="182" t="s">
        <v>1030</v>
      </c>
      <c r="D219" s="182" t="s">
        <v>1031</v>
      </c>
      <c r="E219" s="182" t="s">
        <v>574</v>
      </c>
      <c r="F219" s="182" t="s">
        <v>710</v>
      </c>
      <c r="G219" s="183">
        <v>43948</v>
      </c>
      <c r="H219" s="182" t="s">
        <v>1032</v>
      </c>
      <c r="I219" s="184">
        <v>269.85000000000002</v>
      </c>
      <c r="J219" s="182" t="s">
        <v>1033</v>
      </c>
      <c r="K219" s="182" t="s">
        <v>1034</v>
      </c>
      <c r="L219" s="182"/>
      <c r="M219" s="182" t="s">
        <v>1600</v>
      </c>
      <c r="N219" s="182" t="s">
        <v>575</v>
      </c>
      <c r="O219" s="182" t="s">
        <v>1036</v>
      </c>
      <c r="P219" s="182" t="s">
        <v>575</v>
      </c>
      <c r="Q219" s="182" t="s">
        <v>1034</v>
      </c>
      <c r="R219" s="183">
        <v>43945</v>
      </c>
      <c r="S219" s="182" t="s">
        <v>1601</v>
      </c>
      <c r="T219" s="182" t="s">
        <v>575</v>
      </c>
    </row>
    <row r="220" spans="1:20" x14ac:dyDescent="0.35">
      <c r="A220" s="182" t="s">
        <v>1028</v>
      </c>
      <c r="B220" s="182" t="s">
        <v>1029</v>
      </c>
      <c r="C220" s="182" t="s">
        <v>1030</v>
      </c>
      <c r="D220" s="182" t="s">
        <v>1031</v>
      </c>
      <c r="E220" s="182" t="s">
        <v>574</v>
      </c>
      <c r="F220" s="182" t="s">
        <v>710</v>
      </c>
      <c r="G220" s="183">
        <v>43948</v>
      </c>
      <c r="H220" s="182" t="s">
        <v>1032</v>
      </c>
      <c r="I220" s="184">
        <v>18440.37</v>
      </c>
      <c r="J220" s="182" t="s">
        <v>1033</v>
      </c>
      <c r="K220" s="182" t="s">
        <v>1034</v>
      </c>
      <c r="L220" s="182"/>
      <c r="M220" s="182" t="s">
        <v>1602</v>
      </c>
      <c r="N220" s="182" t="s">
        <v>575</v>
      </c>
      <c r="O220" s="182" t="s">
        <v>1036</v>
      </c>
      <c r="P220" s="182" t="s">
        <v>575</v>
      </c>
      <c r="Q220" s="182" t="s">
        <v>1034</v>
      </c>
      <c r="R220" s="183">
        <v>43945</v>
      </c>
      <c r="S220" s="182" t="s">
        <v>1603</v>
      </c>
      <c r="T220" s="182" t="s">
        <v>575</v>
      </c>
    </row>
    <row r="221" spans="1:20" x14ac:dyDescent="0.35">
      <c r="A221" s="182" t="s">
        <v>1028</v>
      </c>
      <c r="B221" s="182" t="s">
        <v>1029</v>
      </c>
      <c r="C221" s="182" t="s">
        <v>1030</v>
      </c>
      <c r="D221" s="182" t="s">
        <v>1031</v>
      </c>
      <c r="E221" s="182" t="s">
        <v>574</v>
      </c>
      <c r="F221" s="182" t="s">
        <v>710</v>
      </c>
      <c r="G221" s="183">
        <v>43948</v>
      </c>
      <c r="H221" s="182" t="s">
        <v>1032</v>
      </c>
      <c r="I221" s="184">
        <v>18082.03</v>
      </c>
      <c r="J221" s="182" t="s">
        <v>1033</v>
      </c>
      <c r="K221" s="182" t="s">
        <v>1034</v>
      </c>
      <c r="L221" s="182"/>
      <c r="M221" s="182" t="s">
        <v>1594</v>
      </c>
      <c r="N221" s="182" t="s">
        <v>575</v>
      </c>
      <c r="O221" s="182" t="s">
        <v>1036</v>
      </c>
      <c r="P221" s="182" t="s">
        <v>575</v>
      </c>
      <c r="Q221" s="182" t="s">
        <v>1034</v>
      </c>
      <c r="R221" s="183">
        <v>43945</v>
      </c>
      <c r="S221" s="182" t="s">
        <v>1595</v>
      </c>
      <c r="T221" s="182" t="s">
        <v>575</v>
      </c>
    </row>
    <row r="222" spans="1:20" x14ac:dyDescent="0.35">
      <c r="A222" s="182" t="s">
        <v>1028</v>
      </c>
      <c r="B222" s="182" t="s">
        <v>1029</v>
      </c>
      <c r="C222" s="182" t="s">
        <v>1030</v>
      </c>
      <c r="D222" s="182" t="s">
        <v>1031</v>
      </c>
      <c r="E222" s="182" t="s">
        <v>574</v>
      </c>
      <c r="F222" s="182" t="s">
        <v>710</v>
      </c>
      <c r="G222" s="183">
        <v>43948</v>
      </c>
      <c r="H222" s="182" t="s">
        <v>1032</v>
      </c>
      <c r="I222" s="184">
        <v>378.36</v>
      </c>
      <c r="J222" s="182" t="s">
        <v>1033</v>
      </c>
      <c r="K222" s="182" t="s">
        <v>1034</v>
      </c>
      <c r="L222" s="182"/>
      <c r="M222" s="182" t="s">
        <v>1604</v>
      </c>
      <c r="N222" s="182" t="s">
        <v>575</v>
      </c>
      <c r="O222" s="182" t="s">
        <v>1036</v>
      </c>
      <c r="P222" s="182" t="s">
        <v>575</v>
      </c>
      <c r="Q222" s="182" t="s">
        <v>1034</v>
      </c>
      <c r="R222" s="183">
        <v>43945</v>
      </c>
      <c r="S222" s="182" t="s">
        <v>1605</v>
      </c>
      <c r="T222" s="182" t="s">
        <v>575</v>
      </c>
    </row>
    <row r="223" spans="1:20" x14ac:dyDescent="0.35">
      <c r="A223" s="182" t="s">
        <v>1028</v>
      </c>
      <c r="B223" s="182" t="s">
        <v>1029</v>
      </c>
      <c r="C223" s="182" t="s">
        <v>1030</v>
      </c>
      <c r="D223" s="182" t="s">
        <v>1031</v>
      </c>
      <c r="E223" s="182" t="s">
        <v>574</v>
      </c>
      <c r="F223" s="182" t="s">
        <v>710</v>
      </c>
      <c r="G223" s="183">
        <v>43948</v>
      </c>
      <c r="H223" s="182" t="s">
        <v>1032</v>
      </c>
      <c r="I223" s="184">
        <v>5860.41</v>
      </c>
      <c r="J223" s="182" t="s">
        <v>1033</v>
      </c>
      <c r="K223" s="182" t="s">
        <v>1034</v>
      </c>
      <c r="L223" s="182"/>
      <c r="M223" s="182" t="s">
        <v>1606</v>
      </c>
      <c r="N223" s="182" t="s">
        <v>575</v>
      </c>
      <c r="O223" s="182" t="s">
        <v>1036</v>
      </c>
      <c r="P223" s="182" t="s">
        <v>575</v>
      </c>
      <c r="Q223" s="182" t="s">
        <v>1034</v>
      </c>
      <c r="R223" s="183">
        <v>43945</v>
      </c>
      <c r="S223" s="182" t="s">
        <v>1607</v>
      </c>
      <c r="T223" s="182" t="s">
        <v>575</v>
      </c>
    </row>
    <row r="224" spans="1:20" x14ac:dyDescent="0.35">
      <c r="A224" s="182" t="s">
        <v>1028</v>
      </c>
      <c r="B224" s="182" t="s">
        <v>1029</v>
      </c>
      <c r="C224" s="182" t="s">
        <v>1030</v>
      </c>
      <c r="D224" s="182" t="s">
        <v>1031</v>
      </c>
      <c r="E224" s="182" t="s">
        <v>574</v>
      </c>
      <c r="F224" s="182" t="s">
        <v>710</v>
      </c>
      <c r="G224" s="183">
        <v>43948</v>
      </c>
      <c r="H224" s="182" t="s">
        <v>1032</v>
      </c>
      <c r="I224" s="184">
        <v>2291.67</v>
      </c>
      <c r="J224" s="182" t="s">
        <v>1033</v>
      </c>
      <c r="K224" s="182" t="s">
        <v>1034</v>
      </c>
      <c r="L224" s="182"/>
      <c r="M224" s="182" t="s">
        <v>1608</v>
      </c>
      <c r="N224" s="182" t="s">
        <v>575</v>
      </c>
      <c r="O224" s="182" t="s">
        <v>1036</v>
      </c>
      <c r="P224" s="182" t="s">
        <v>575</v>
      </c>
      <c r="Q224" s="182" t="s">
        <v>1034</v>
      </c>
      <c r="R224" s="183">
        <v>43945</v>
      </c>
      <c r="S224" s="182" t="s">
        <v>1609</v>
      </c>
      <c r="T224" s="182" t="s">
        <v>575</v>
      </c>
    </row>
    <row r="225" spans="1:20" x14ac:dyDescent="0.35">
      <c r="A225" s="182" t="s">
        <v>1028</v>
      </c>
      <c r="B225" s="182" t="s">
        <v>1029</v>
      </c>
      <c r="C225" s="182" t="s">
        <v>1030</v>
      </c>
      <c r="D225" s="182" t="s">
        <v>1031</v>
      </c>
      <c r="E225" s="182" t="s">
        <v>574</v>
      </c>
      <c r="F225" s="182" t="s">
        <v>710</v>
      </c>
      <c r="G225" s="183">
        <v>43948</v>
      </c>
      <c r="H225" s="182" t="s">
        <v>1032</v>
      </c>
      <c r="I225" s="184">
        <v>2678.37</v>
      </c>
      <c r="J225" s="182" t="s">
        <v>1033</v>
      </c>
      <c r="K225" s="182" t="s">
        <v>1034</v>
      </c>
      <c r="L225" s="182"/>
      <c r="M225" s="182" t="s">
        <v>1608</v>
      </c>
      <c r="N225" s="182" t="s">
        <v>575</v>
      </c>
      <c r="O225" s="182" t="s">
        <v>1036</v>
      </c>
      <c r="P225" s="182" t="s">
        <v>575</v>
      </c>
      <c r="Q225" s="182" t="s">
        <v>1034</v>
      </c>
      <c r="R225" s="183">
        <v>43945</v>
      </c>
      <c r="S225" s="182" t="s">
        <v>1609</v>
      </c>
      <c r="T225" s="182" t="s">
        <v>575</v>
      </c>
    </row>
    <row r="226" spans="1:20" x14ac:dyDescent="0.35">
      <c r="A226" s="182" t="s">
        <v>1028</v>
      </c>
      <c r="B226" s="182" t="s">
        <v>1029</v>
      </c>
      <c r="C226" s="182" t="s">
        <v>1030</v>
      </c>
      <c r="D226" s="182" t="s">
        <v>1031</v>
      </c>
      <c r="E226" s="182" t="s">
        <v>574</v>
      </c>
      <c r="F226" s="182" t="s">
        <v>710</v>
      </c>
      <c r="G226" s="183">
        <v>43948</v>
      </c>
      <c r="H226" s="182" t="s">
        <v>1032</v>
      </c>
      <c r="I226" s="184">
        <v>4457.8599999999997</v>
      </c>
      <c r="J226" s="182" t="s">
        <v>1033</v>
      </c>
      <c r="K226" s="182" t="s">
        <v>1034</v>
      </c>
      <c r="L226" s="182"/>
      <c r="M226" s="182" t="s">
        <v>1610</v>
      </c>
      <c r="N226" s="182" t="s">
        <v>575</v>
      </c>
      <c r="O226" s="182" t="s">
        <v>1036</v>
      </c>
      <c r="P226" s="182" t="s">
        <v>575</v>
      </c>
      <c r="Q226" s="182" t="s">
        <v>1034</v>
      </c>
      <c r="R226" s="183">
        <v>43945</v>
      </c>
      <c r="S226" s="182" t="s">
        <v>1611</v>
      </c>
      <c r="T226" s="182" t="s">
        <v>575</v>
      </c>
    </row>
    <row r="227" spans="1:20" x14ac:dyDescent="0.35">
      <c r="A227" s="182" t="s">
        <v>1028</v>
      </c>
      <c r="B227" s="182" t="s">
        <v>1029</v>
      </c>
      <c r="C227" s="182" t="s">
        <v>1030</v>
      </c>
      <c r="D227" s="182" t="s">
        <v>1031</v>
      </c>
      <c r="E227" s="182" t="s">
        <v>574</v>
      </c>
      <c r="F227" s="182" t="s">
        <v>710</v>
      </c>
      <c r="G227" s="183">
        <v>43948</v>
      </c>
      <c r="H227" s="182" t="s">
        <v>1032</v>
      </c>
      <c r="I227" s="184">
        <v>4390.25</v>
      </c>
      <c r="J227" s="182" t="s">
        <v>1033</v>
      </c>
      <c r="K227" s="182" t="s">
        <v>1034</v>
      </c>
      <c r="L227" s="182"/>
      <c r="M227" s="182" t="s">
        <v>1612</v>
      </c>
      <c r="N227" s="182" t="s">
        <v>575</v>
      </c>
      <c r="O227" s="182" t="s">
        <v>1036</v>
      </c>
      <c r="P227" s="182" t="s">
        <v>575</v>
      </c>
      <c r="Q227" s="182" t="s">
        <v>1034</v>
      </c>
      <c r="R227" s="183">
        <v>43945</v>
      </c>
      <c r="S227" s="182" t="s">
        <v>1613</v>
      </c>
      <c r="T227" s="182" t="s">
        <v>575</v>
      </c>
    </row>
    <row r="228" spans="1:20" x14ac:dyDescent="0.35">
      <c r="A228" s="182" t="s">
        <v>1028</v>
      </c>
      <c r="B228" s="182" t="s">
        <v>1029</v>
      </c>
      <c r="C228" s="182" t="s">
        <v>1030</v>
      </c>
      <c r="D228" s="182" t="s">
        <v>1031</v>
      </c>
      <c r="E228" s="182" t="s">
        <v>574</v>
      </c>
      <c r="F228" s="182" t="s">
        <v>710</v>
      </c>
      <c r="G228" s="183">
        <v>43948</v>
      </c>
      <c r="H228" s="182" t="s">
        <v>1032</v>
      </c>
      <c r="I228" s="184">
        <v>1077.07</v>
      </c>
      <c r="J228" s="182" t="s">
        <v>1033</v>
      </c>
      <c r="K228" s="182" t="s">
        <v>1034</v>
      </c>
      <c r="L228" s="182"/>
      <c r="M228" s="182" t="s">
        <v>1614</v>
      </c>
      <c r="N228" s="182" t="s">
        <v>575</v>
      </c>
      <c r="O228" s="182" t="s">
        <v>1036</v>
      </c>
      <c r="P228" s="182" t="s">
        <v>575</v>
      </c>
      <c r="Q228" s="182" t="s">
        <v>1034</v>
      </c>
      <c r="R228" s="183">
        <v>43945</v>
      </c>
      <c r="S228" s="182" t="s">
        <v>1615</v>
      </c>
      <c r="T228" s="182" t="s">
        <v>575</v>
      </c>
    </row>
    <row r="229" spans="1:20" x14ac:dyDescent="0.35">
      <c r="A229" s="182" t="s">
        <v>1028</v>
      </c>
      <c r="B229" s="182" t="s">
        <v>1029</v>
      </c>
      <c r="C229" s="182" t="s">
        <v>1030</v>
      </c>
      <c r="D229" s="182" t="s">
        <v>1031</v>
      </c>
      <c r="E229" s="182" t="s">
        <v>574</v>
      </c>
      <c r="F229" s="182" t="s">
        <v>710</v>
      </c>
      <c r="G229" s="183">
        <v>43948</v>
      </c>
      <c r="H229" s="182" t="s">
        <v>1032</v>
      </c>
      <c r="I229" s="184">
        <v>526.54999999999995</v>
      </c>
      <c r="J229" s="182" t="s">
        <v>1033</v>
      </c>
      <c r="K229" s="182" t="s">
        <v>1034</v>
      </c>
      <c r="L229" s="182"/>
      <c r="M229" s="182" t="s">
        <v>1616</v>
      </c>
      <c r="N229" s="182" t="s">
        <v>575</v>
      </c>
      <c r="O229" s="182" t="s">
        <v>1036</v>
      </c>
      <c r="P229" s="182" t="s">
        <v>575</v>
      </c>
      <c r="Q229" s="182" t="s">
        <v>1034</v>
      </c>
      <c r="R229" s="183">
        <v>43945</v>
      </c>
      <c r="S229" s="182" t="s">
        <v>1617</v>
      </c>
      <c r="T229" s="182" t="s">
        <v>575</v>
      </c>
    </row>
    <row r="230" spans="1:20" x14ac:dyDescent="0.35">
      <c r="A230" s="182" t="s">
        <v>1028</v>
      </c>
      <c r="B230" s="182" t="s">
        <v>1029</v>
      </c>
      <c r="C230" s="182" t="s">
        <v>1030</v>
      </c>
      <c r="D230" s="182" t="s">
        <v>1031</v>
      </c>
      <c r="E230" s="182" t="s">
        <v>574</v>
      </c>
      <c r="F230" s="182" t="s">
        <v>710</v>
      </c>
      <c r="G230" s="183">
        <v>43948</v>
      </c>
      <c r="H230" s="182" t="s">
        <v>1032</v>
      </c>
      <c r="I230" s="184">
        <v>12150.4</v>
      </c>
      <c r="J230" s="182" t="s">
        <v>1033</v>
      </c>
      <c r="K230" s="182" t="s">
        <v>1034</v>
      </c>
      <c r="L230" s="182"/>
      <c r="M230" s="182" t="s">
        <v>1618</v>
      </c>
      <c r="N230" s="182" t="s">
        <v>575</v>
      </c>
      <c r="O230" s="182" t="s">
        <v>1036</v>
      </c>
      <c r="P230" s="182" t="s">
        <v>575</v>
      </c>
      <c r="Q230" s="182" t="s">
        <v>1034</v>
      </c>
      <c r="R230" s="183">
        <v>43945</v>
      </c>
      <c r="S230" s="182" t="s">
        <v>1619</v>
      </c>
      <c r="T230" s="182" t="s">
        <v>575</v>
      </c>
    </row>
    <row r="231" spans="1:20" x14ac:dyDescent="0.35">
      <c r="A231" s="182" t="s">
        <v>1028</v>
      </c>
      <c r="B231" s="182" t="s">
        <v>1029</v>
      </c>
      <c r="C231" s="182" t="s">
        <v>1030</v>
      </c>
      <c r="D231" s="182" t="s">
        <v>1031</v>
      </c>
      <c r="E231" s="182" t="s">
        <v>574</v>
      </c>
      <c r="F231" s="182" t="s">
        <v>710</v>
      </c>
      <c r="G231" s="183">
        <v>43948</v>
      </c>
      <c r="H231" s="182" t="s">
        <v>1032</v>
      </c>
      <c r="I231" s="184">
        <v>56926.35</v>
      </c>
      <c r="J231" s="182" t="s">
        <v>1033</v>
      </c>
      <c r="K231" s="182" t="s">
        <v>1034</v>
      </c>
      <c r="L231" s="182"/>
      <c r="M231" s="182" t="s">
        <v>1620</v>
      </c>
      <c r="N231" s="182" t="s">
        <v>575</v>
      </c>
      <c r="O231" s="182" t="s">
        <v>1036</v>
      </c>
      <c r="P231" s="182" t="s">
        <v>575</v>
      </c>
      <c r="Q231" s="182" t="s">
        <v>1034</v>
      </c>
      <c r="R231" s="183">
        <v>43945</v>
      </c>
      <c r="S231" s="182" t="s">
        <v>1621</v>
      </c>
      <c r="T231" s="182" t="s">
        <v>575</v>
      </c>
    </row>
    <row r="232" spans="1:20" x14ac:dyDescent="0.35">
      <c r="A232" s="182" t="s">
        <v>1028</v>
      </c>
      <c r="B232" s="182" t="s">
        <v>1029</v>
      </c>
      <c r="C232" s="182" t="s">
        <v>1030</v>
      </c>
      <c r="D232" s="182" t="s">
        <v>1031</v>
      </c>
      <c r="E232" s="182" t="s">
        <v>574</v>
      </c>
      <c r="F232" s="182" t="s">
        <v>710</v>
      </c>
      <c r="G232" s="183">
        <v>43948</v>
      </c>
      <c r="H232" s="182" t="s">
        <v>1032</v>
      </c>
      <c r="I232" s="184">
        <v>344.48</v>
      </c>
      <c r="J232" s="182" t="s">
        <v>1033</v>
      </c>
      <c r="K232" s="182" t="s">
        <v>1034</v>
      </c>
      <c r="L232" s="182"/>
      <c r="M232" s="182" t="s">
        <v>1622</v>
      </c>
      <c r="N232" s="182" t="s">
        <v>575</v>
      </c>
      <c r="O232" s="182" t="s">
        <v>1036</v>
      </c>
      <c r="P232" s="182" t="s">
        <v>575</v>
      </c>
      <c r="Q232" s="182" t="s">
        <v>1034</v>
      </c>
      <c r="R232" s="183">
        <v>43945</v>
      </c>
      <c r="S232" s="182" t="s">
        <v>1623</v>
      </c>
      <c r="T232" s="182" t="s">
        <v>575</v>
      </c>
    </row>
    <row r="233" spans="1:20" x14ac:dyDescent="0.35">
      <c r="A233" s="182" t="s">
        <v>1028</v>
      </c>
      <c r="B233" s="182" t="s">
        <v>1029</v>
      </c>
      <c r="C233" s="182" t="s">
        <v>1030</v>
      </c>
      <c r="D233" s="182" t="s">
        <v>1031</v>
      </c>
      <c r="E233" s="182" t="s">
        <v>574</v>
      </c>
      <c r="F233" s="182" t="s">
        <v>710</v>
      </c>
      <c r="G233" s="183">
        <v>43948</v>
      </c>
      <c r="H233" s="182" t="s">
        <v>1032</v>
      </c>
      <c r="I233" s="184">
        <v>63101.14</v>
      </c>
      <c r="J233" s="182" t="s">
        <v>1033</v>
      </c>
      <c r="K233" s="182" t="s">
        <v>1034</v>
      </c>
      <c r="L233" s="182"/>
      <c r="M233" s="182" t="s">
        <v>1624</v>
      </c>
      <c r="N233" s="182" t="s">
        <v>575</v>
      </c>
      <c r="O233" s="182" t="s">
        <v>1036</v>
      </c>
      <c r="P233" s="182" t="s">
        <v>575</v>
      </c>
      <c r="Q233" s="182" t="s">
        <v>1034</v>
      </c>
      <c r="R233" s="183">
        <v>43945</v>
      </c>
      <c r="S233" s="182" t="s">
        <v>1625</v>
      </c>
      <c r="T233" s="182" t="s">
        <v>575</v>
      </c>
    </row>
    <row r="234" spans="1:20" x14ac:dyDescent="0.35">
      <c r="A234" s="182" t="s">
        <v>1028</v>
      </c>
      <c r="B234" s="182" t="s">
        <v>1029</v>
      </c>
      <c r="C234" s="182" t="s">
        <v>1030</v>
      </c>
      <c r="D234" s="182" t="s">
        <v>1031</v>
      </c>
      <c r="E234" s="182" t="s">
        <v>574</v>
      </c>
      <c r="F234" s="182" t="s">
        <v>710</v>
      </c>
      <c r="G234" s="183">
        <v>43948</v>
      </c>
      <c r="H234" s="182" t="s">
        <v>1032</v>
      </c>
      <c r="I234" s="184">
        <v>31346.67</v>
      </c>
      <c r="J234" s="182" t="s">
        <v>1033</v>
      </c>
      <c r="K234" s="182" t="s">
        <v>1034</v>
      </c>
      <c r="L234" s="182"/>
      <c r="M234" s="182" t="s">
        <v>1626</v>
      </c>
      <c r="N234" s="182" t="s">
        <v>575</v>
      </c>
      <c r="O234" s="182" t="s">
        <v>1036</v>
      </c>
      <c r="P234" s="182" t="s">
        <v>575</v>
      </c>
      <c r="Q234" s="182" t="s">
        <v>1034</v>
      </c>
      <c r="R234" s="183">
        <v>43945</v>
      </c>
      <c r="S234" s="182" t="s">
        <v>1627</v>
      </c>
      <c r="T234" s="182" t="s">
        <v>575</v>
      </c>
    </row>
    <row r="235" spans="1:20" x14ac:dyDescent="0.35">
      <c r="A235" s="182" t="s">
        <v>1028</v>
      </c>
      <c r="B235" s="182" t="s">
        <v>1029</v>
      </c>
      <c r="C235" s="182" t="s">
        <v>1030</v>
      </c>
      <c r="D235" s="182" t="s">
        <v>1031</v>
      </c>
      <c r="E235" s="182" t="s">
        <v>574</v>
      </c>
      <c r="F235" s="182" t="s">
        <v>710</v>
      </c>
      <c r="G235" s="183">
        <v>43948</v>
      </c>
      <c r="H235" s="182" t="s">
        <v>1032</v>
      </c>
      <c r="I235" s="184">
        <v>36274.03</v>
      </c>
      <c r="J235" s="182" t="s">
        <v>1033</v>
      </c>
      <c r="K235" s="182" t="s">
        <v>1034</v>
      </c>
      <c r="L235" s="182"/>
      <c r="M235" s="182" t="s">
        <v>1628</v>
      </c>
      <c r="N235" s="182" t="s">
        <v>575</v>
      </c>
      <c r="O235" s="182" t="s">
        <v>1036</v>
      </c>
      <c r="P235" s="182" t="s">
        <v>575</v>
      </c>
      <c r="Q235" s="182" t="s">
        <v>1034</v>
      </c>
      <c r="R235" s="183">
        <v>43945</v>
      </c>
      <c r="S235" s="182" t="s">
        <v>1629</v>
      </c>
      <c r="T235" s="182" t="s">
        <v>575</v>
      </c>
    </row>
    <row r="236" spans="1:20" x14ac:dyDescent="0.35">
      <c r="A236" s="182" t="s">
        <v>1028</v>
      </c>
      <c r="B236" s="182" t="s">
        <v>1029</v>
      </c>
      <c r="C236" s="182" t="s">
        <v>1056</v>
      </c>
      <c r="D236" s="182" t="s">
        <v>1057</v>
      </c>
      <c r="E236" s="182" t="s">
        <v>574</v>
      </c>
      <c r="F236" s="182" t="s">
        <v>710</v>
      </c>
      <c r="G236" s="183">
        <v>43948</v>
      </c>
      <c r="H236" s="182" t="s">
        <v>1032</v>
      </c>
      <c r="I236" s="184">
        <v>354.66</v>
      </c>
      <c r="J236" s="182" t="s">
        <v>1058</v>
      </c>
      <c r="K236" s="182" t="s">
        <v>1059</v>
      </c>
      <c r="L236" s="182"/>
      <c r="M236" s="182" t="s">
        <v>1630</v>
      </c>
      <c r="N236" s="182" t="s">
        <v>575</v>
      </c>
      <c r="O236" s="182" t="s">
        <v>1061</v>
      </c>
      <c r="P236" s="182" t="s">
        <v>575</v>
      </c>
      <c r="Q236" s="182" t="s">
        <v>1059</v>
      </c>
      <c r="R236" s="183">
        <v>43942</v>
      </c>
      <c r="S236" s="182" t="s">
        <v>1631</v>
      </c>
      <c r="T236" s="182" t="s">
        <v>575</v>
      </c>
    </row>
    <row r="237" spans="1:20" x14ac:dyDescent="0.35">
      <c r="A237" s="182" t="s">
        <v>1028</v>
      </c>
      <c r="B237" s="182" t="s">
        <v>1029</v>
      </c>
      <c r="C237" s="182" t="s">
        <v>1030</v>
      </c>
      <c r="D237" s="182" t="s">
        <v>1031</v>
      </c>
      <c r="E237" s="182" t="s">
        <v>574</v>
      </c>
      <c r="F237" s="182" t="s">
        <v>710</v>
      </c>
      <c r="G237" s="183">
        <v>43950</v>
      </c>
      <c r="H237" s="182" t="s">
        <v>1032</v>
      </c>
      <c r="I237" s="184">
        <v>718086.36</v>
      </c>
      <c r="J237" s="182" t="s">
        <v>1112</v>
      </c>
      <c r="K237" s="182" t="s">
        <v>1113</v>
      </c>
      <c r="L237" s="182"/>
      <c r="M237" s="182" t="s">
        <v>1632</v>
      </c>
      <c r="N237" s="182" t="s">
        <v>575</v>
      </c>
      <c r="O237" s="182" t="s">
        <v>1115</v>
      </c>
      <c r="P237" s="182" t="s">
        <v>575</v>
      </c>
      <c r="Q237" s="182" t="s">
        <v>1113</v>
      </c>
      <c r="R237" s="183">
        <v>43948</v>
      </c>
      <c r="S237" s="182" t="s">
        <v>1633</v>
      </c>
      <c r="T237" s="182" t="s">
        <v>575</v>
      </c>
    </row>
    <row r="238" spans="1:20" x14ac:dyDescent="0.35">
      <c r="A238" s="182" t="s">
        <v>1028</v>
      </c>
      <c r="B238" s="182" t="s">
        <v>1029</v>
      </c>
      <c r="C238" s="182" t="s">
        <v>1030</v>
      </c>
      <c r="D238" s="182" t="s">
        <v>1031</v>
      </c>
      <c r="E238" s="182" t="s">
        <v>574</v>
      </c>
      <c r="F238" s="182" t="s">
        <v>710</v>
      </c>
      <c r="G238" s="183">
        <v>43950</v>
      </c>
      <c r="H238" s="182" t="s">
        <v>1032</v>
      </c>
      <c r="I238" s="184">
        <v>1166890.3400000001</v>
      </c>
      <c r="J238" s="182" t="s">
        <v>1112</v>
      </c>
      <c r="K238" s="182" t="s">
        <v>1113</v>
      </c>
      <c r="L238" s="182"/>
      <c r="M238" s="182" t="s">
        <v>1632</v>
      </c>
      <c r="N238" s="182" t="s">
        <v>575</v>
      </c>
      <c r="O238" s="182" t="s">
        <v>1115</v>
      </c>
      <c r="P238" s="182" t="s">
        <v>575</v>
      </c>
      <c r="Q238" s="182" t="s">
        <v>1113</v>
      </c>
      <c r="R238" s="183">
        <v>43948</v>
      </c>
      <c r="S238" s="182" t="s">
        <v>1633</v>
      </c>
      <c r="T238" s="182" t="s">
        <v>575</v>
      </c>
    </row>
    <row r="239" spans="1:20" x14ac:dyDescent="0.35">
      <c r="A239" s="182" t="s">
        <v>1028</v>
      </c>
      <c r="B239" s="182" t="s">
        <v>1029</v>
      </c>
      <c r="C239" s="182" t="s">
        <v>1030</v>
      </c>
      <c r="D239" s="182" t="s">
        <v>1031</v>
      </c>
      <c r="E239" s="182" t="s">
        <v>574</v>
      </c>
      <c r="F239" s="182" t="s">
        <v>710</v>
      </c>
      <c r="G239" s="183">
        <v>43950</v>
      </c>
      <c r="H239" s="182" t="s">
        <v>1032</v>
      </c>
      <c r="I239" s="184">
        <v>6142.81</v>
      </c>
      <c r="J239" s="182" t="s">
        <v>1112</v>
      </c>
      <c r="K239" s="182" t="s">
        <v>1113</v>
      </c>
      <c r="L239" s="182"/>
      <c r="M239" s="182" t="s">
        <v>1634</v>
      </c>
      <c r="N239" s="182" t="s">
        <v>575</v>
      </c>
      <c r="O239" s="182" t="s">
        <v>1115</v>
      </c>
      <c r="P239" s="182" t="s">
        <v>575</v>
      </c>
      <c r="Q239" s="182" t="s">
        <v>1113</v>
      </c>
      <c r="R239" s="183">
        <v>43948</v>
      </c>
      <c r="S239" s="182" t="s">
        <v>1635</v>
      </c>
      <c r="T239" s="182" t="s">
        <v>575</v>
      </c>
    </row>
    <row r="240" spans="1:20" x14ac:dyDescent="0.35">
      <c r="A240" s="182" t="s">
        <v>1028</v>
      </c>
      <c r="B240" s="182" t="s">
        <v>1029</v>
      </c>
      <c r="C240" s="182" t="s">
        <v>1030</v>
      </c>
      <c r="D240" s="182" t="s">
        <v>1031</v>
      </c>
      <c r="E240" s="182" t="s">
        <v>574</v>
      </c>
      <c r="F240" s="182" t="s">
        <v>710</v>
      </c>
      <c r="G240" s="183">
        <v>43950</v>
      </c>
      <c r="H240" s="182" t="s">
        <v>1032</v>
      </c>
      <c r="I240" s="184">
        <v>2638.28</v>
      </c>
      <c r="J240" s="182" t="s">
        <v>1112</v>
      </c>
      <c r="K240" s="182" t="s">
        <v>1113</v>
      </c>
      <c r="L240" s="182"/>
      <c r="M240" s="182" t="s">
        <v>1636</v>
      </c>
      <c r="N240" s="182" t="s">
        <v>575</v>
      </c>
      <c r="O240" s="182" t="s">
        <v>1115</v>
      </c>
      <c r="P240" s="182" t="s">
        <v>575</v>
      </c>
      <c r="Q240" s="182" t="s">
        <v>1113</v>
      </c>
      <c r="R240" s="183">
        <v>43948</v>
      </c>
      <c r="S240" s="182" t="s">
        <v>1637</v>
      </c>
      <c r="T240" s="182" t="s">
        <v>575</v>
      </c>
    </row>
    <row r="241" spans="1:20" x14ac:dyDescent="0.35">
      <c r="A241" s="182" t="s">
        <v>1028</v>
      </c>
      <c r="B241" s="182" t="s">
        <v>1029</v>
      </c>
      <c r="C241" s="182" t="s">
        <v>1030</v>
      </c>
      <c r="D241" s="182" t="s">
        <v>1031</v>
      </c>
      <c r="E241" s="182" t="s">
        <v>574</v>
      </c>
      <c r="F241" s="182" t="s">
        <v>710</v>
      </c>
      <c r="G241" s="183">
        <v>43950</v>
      </c>
      <c r="H241" s="182" t="s">
        <v>1032</v>
      </c>
      <c r="I241" s="184">
        <v>3015.19</v>
      </c>
      <c r="J241" s="182" t="s">
        <v>1112</v>
      </c>
      <c r="K241" s="182" t="s">
        <v>1123</v>
      </c>
      <c r="L241" s="182"/>
      <c r="M241" s="182" t="s">
        <v>1638</v>
      </c>
      <c r="N241" s="182" t="s">
        <v>575</v>
      </c>
      <c r="O241" s="182" t="s">
        <v>1125</v>
      </c>
      <c r="P241" s="182" t="s">
        <v>575</v>
      </c>
      <c r="Q241" s="182" t="s">
        <v>1123</v>
      </c>
      <c r="R241" s="183">
        <v>43948</v>
      </c>
      <c r="S241" s="182" t="s">
        <v>1639</v>
      </c>
      <c r="T241" s="182" t="s">
        <v>575</v>
      </c>
    </row>
    <row r="242" spans="1:20" x14ac:dyDescent="0.35">
      <c r="A242" s="182" t="s">
        <v>1028</v>
      </c>
      <c r="B242" s="182" t="s">
        <v>1029</v>
      </c>
      <c r="C242" s="182" t="s">
        <v>1030</v>
      </c>
      <c r="D242" s="182" t="s">
        <v>1031</v>
      </c>
      <c r="E242" s="182" t="s">
        <v>574</v>
      </c>
      <c r="F242" s="182" t="s">
        <v>710</v>
      </c>
      <c r="G242" s="183">
        <v>43950</v>
      </c>
      <c r="H242" s="182" t="s">
        <v>1032</v>
      </c>
      <c r="I242" s="184">
        <v>14019.74</v>
      </c>
      <c r="J242" s="182" t="s">
        <v>1112</v>
      </c>
      <c r="K242" s="182" t="s">
        <v>1113</v>
      </c>
      <c r="L242" s="182"/>
      <c r="M242" s="182" t="s">
        <v>1640</v>
      </c>
      <c r="N242" s="182" t="s">
        <v>575</v>
      </c>
      <c r="O242" s="182" t="s">
        <v>1115</v>
      </c>
      <c r="P242" s="182" t="s">
        <v>575</v>
      </c>
      <c r="Q242" s="182" t="s">
        <v>1113</v>
      </c>
      <c r="R242" s="183">
        <v>43948</v>
      </c>
      <c r="S242" s="182" t="s">
        <v>1641</v>
      </c>
      <c r="T242" s="182" t="s">
        <v>575</v>
      </c>
    </row>
    <row r="243" spans="1:20" x14ac:dyDescent="0.35">
      <c r="A243" s="182" t="s">
        <v>1028</v>
      </c>
      <c r="B243" s="182" t="s">
        <v>1029</v>
      </c>
      <c r="C243" s="182" t="s">
        <v>1030</v>
      </c>
      <c r="D243" s="182" t="s">
        <v>1031</v>
      </c>
      <c r="E243" s="182" t="s">
        <v>574</v>
      </c>
      <c r="F243" s="182" t="s">
        <v>710</v>
      </c>
      <c r="G243" s="183">
        <v>43950</v>
      </c>
      <c r="H243" s="182" t="s">
        <v>1032</v>
      </c>
      <c r="I243" s="184">
        <v>3015.19</v>
      </c>
      <c r="J243" s="182" t="s">
        <v>1112</v>
      </c>
      <c r="K243" s="182" t="s">
        <v>1123</v>
      </c>
      <c r="L243" s="182"/>
      <c r="M243" s="182" t="s">
        <v>1642</v>
      </c>
      <c r="N243" s="182" t="s">
        <v>575</v>
      </c>
      <c r="O243" s="182" t="s">
        <v>1125</v>
      </c>
      <c r="P243" s="182" t="s">
        <v>575</v>
      </c>
      <c r="Q243" s="182" t="s">
        <v>1123</v>
      </c>
      <c r="R243" s="183">
        <v>43948</v>
      </c>
      <c r="S243" s="182" t="s">
        <v>1643</v>
      </c>
      <c r="T243" s="182" t="s">
        <v>575</v>
      </c>
    </row>
    <row r="244" spans="1:20" x14ac:dyDescent="0.35">
      <c r="A244" s="182" t="s">
        <v>1028</v>
      </c>
      <c r="B244" s="182" t="s">
        <v>1029</v>
      </c>
      <c r="C244" s="182" t="s">
        <v>1030</v>
      </c>
      <c r="D244" s="182" t="s">
        <v>1031</v>
      </c>
      <c r="E244" s="182" t="s">
        <v>574</v>
      </c>
      <c r="F244" s="182" t="s">
        <v>710</v>
      </c>
      <c r="G244" s="183">
        <v>43950</v>
      </c>
      <c r="H244" s="182" t="s">
        <v>1032</v>
      </c>
      <c r="I244" s="184">
        <v>1507.59</v>
      </c>
      <c r="J244" s="182" t="s">
        <v>1112</v>
      </c>
      <c r="K244" s="182" t="s">
        <v>1113</v>
      </c>
      <c r="L244" s="182"/>
      <c r="M244" s="182" t="s">
        <v>1644</v>
      </c>
      <c r="N244" s="182" t="s">
        <v>575</v>
      </c>
      <c r="O244" s="182" t="s">
        <v>1115</v>
      </c>
      <c r="P244" s="182" t="s">
        <v>575</v>
      </c>
      <c r="Q244" s="182" t="s">
        <v>1113</v>
      </c>
      <c r="R244" s="183">
        <v>43948</v>
      </c>
      <c r="S244" s="182" t="s">
        <v>1645</v>
      </c>
      <c r="T244" s="182" t="s">
        <v>575</v>
      </c>
    </row>
    <row r="245" spans="1:20" x14ac:dyDescent="0.35">
      <c r="A245" s="182" t="s">
        <v>1028</v>
      </c>
      <c r="B245" s="182" t="s">
        <v>1029</v>
      </c>
      <c r="C245" s="182" t="s">
        <v>1030</v>
      </c>
      <c r="D245" s="182" t="s">
        <v>1031</v>
      </c>
      <c r="E245" s="182" t="s">
        <v>574</v>
      </c>
      <c r="F245" s="182" t="s">
        <v>710</v>
      </c>
      <c r="G245" s="183">
        <v>43950</v>
      </c>
      <c r="H245" s="182" t="s">
        <v>1032</v>
      </c>
      <c r="I245" s="184">
        <v>4032.81</v>
      </c>
      <c r="J245" s="182" t="s">
        <v>1112</v>
      </c>
      <c r="K245" s="182" t="s">
        <v>1113</v>
      </c>
      <c r="L245" s="182"/>
      <c r="M245" s="182" t="s">
        <v>1646</v>
      </c>
      <c r="N245" s="182" t="s">
        <v>575</v>
      </c>
      <c r="O245" s="182" t="s">
        <v>1115</v>
      </c>
      <c r="P245" s="182" t="s">
        <v>575</v>
      </c>
      <c r="Q245" s="182" t="s">
        <v>1113</v>
      </c>
      <c r="R245" s="183">
        <v>43948</v>
      </c>
      <c r="S245" s="182" t="s">
        <v>1647</v>
      </c>
      <c r="T245" s="182" t="s">
        <v>575</v>
      </c>
    </row>
    <row r="246" spans="1:20" x14ac:dyDescent="0.35">
      <c r="A246" s="182" t="s">
        <v>1028</v>
      </c>
      <c r="B246" s="182" t="s">
        <v>1029</v>
      </c>
      <c r="C246" s="182" t="s">
        <v>1030</v>
      </c>
      <c r="D246" s="182" t="s">
        <v>1031</v>
      </c>
      <c r="E246" s="182" t="s">
        <v>574</v>
      </c>
      <c r="F246" s="182" t="s">
        <v>710</v>
      </c>
      <c r="G246" s="183">
        <v>43950</v>
      </c>
      <c r="H246" s="182" t="s">
        <v>1032</v>
      </c>
      <c r="I246" s="184">
        <v>11990.99</v>
      </c>
      <c r="J246" s="182" t="s">
        <v>1112</v>
      </c>
      <c r="K246" s="182" t="s">
        <v>1113</v>
      </c>
      <c r="L246" s="182"/>
      <c r="M246" s="182" t="s">
        <v>1648</v>
      </c>
      <c r="N246" s="182" t="s">
        <v>575</v>
      </c>
      <c r="O246" s="182" t="s">
        <v>1115</v>
      </c>
      <c r="P246" s="182" t="s">
        <v>575</v>
      </c>
      <c r="Q246" s="182" t="s">
        <v>1113</v>
      </c>
      <c r="R246" s="183">
        <v>43948</v>
      </c>
      <c r="S246" s="182" t="s">
        <v>1649</v>
      </c>
      <c r="T246" s="182" t="s">
        <v>575</v>
      </c>
    </row>
    <row r="247" spans="1:20" x14ac:dyDescent="0.35">
      <c r="A247" s="182" t="s">
        <v>1028</v>
      </c>
      <c r="B247" s="182" t="s">
        <v>1029</v>
      </c>
      <c r="C247" s="182" t="s">
        <v>1030</v>
      </c>
      <c r="D247" s="182" t="s">
        <v>1031</v>
      </c>
      <c r="E247" s="182" t="s">
        <v>574</v>
      </c>
      <c r="F247" s="182" t="s">
        <v>710</v>
      </c>
      <c r="G247" s="183">
        <v>43950</v>
      </c>
      <c r="H247" s="182" t="s">
        <v>1032</v>
      </c>
      <c r="I247" s="184">
        <v>6950</v>
      </c>
      <c r="J247" s="182" t="s">
        <v>1112</v>
      </c>
      <c r="K247" s="182" t="s">
        <v>1113</v>
      </c>
      <c r="L247" s="182"/>
      <c r="M247" s="182" t="s">
        <v>1650</v>
      </c>
      <c r="N247" s="182" t="s">
        <v>575</v>
      </c>
      <c r="O247" s="182" t="s">
        <v>1115</v>
      </c>
      <c r="P247" s="182" t="s">
        <v>575</v>
      </c>
      <c r="Q247" s="182" t="s">
        <v>1113</v>
      </c>
      <c r="R247" s="183">
        <v>43948</v>
      </c>
      <c r="S247" s="182" t="s">
        <v>1651</v>
      </c>
      <c r="T247" s="182" t="s">
        <v>575</v>
      </c>
    </row>
    <row r="248" spans="1:20" x14ac:dyDescent="0.35">
      <c r="A248" s="182" t="s">
        <v>1028</v>
      </c>
      <c r="B248" s="182" t="s">
        <v>1029</v>
      </c>
      <c r="C248" s="182" t="s">
        <v>1030</v>
      </c>
      <c r="D248" s="182" t="s">
        <v>1031</v>
      </c>
      <c r="E248" s="182" t="s">
        <v>574</v>
      </c>
      <c r="F248" s="182" t="s">
        <v>710</v>
      </c>
      <c r="G248" s="183">
        <v>43950</v>
      </c>
      <c r="H248" s="182" t="s">
        <v>1032</v>
      </c>
      <c r="I248" s="184">
        <v>6066.79</v>
      </c>
      <c r="J248" s="182" t="s">
        <v>1112</v>
      </c>
      <c r="K248" s="182" t="s">
        <v>1123</v>
      </c>
      <c r="L248" s="182"/>
      <c r="M248" s="182" t="s">
        <v>1652</v>
      </c>
      <c r="N248" s="182" t="s">
        <v>575</v>
      </c>
      <c r="O248" s="182" t="s">
        <v>1125</v>
      </c>
      <c r="P248" s="182" t="s">
        <v>575</v>
      </c>
      <c r="Q248" s="182" t="s">
        <v>1123</v>
      </c>
      <c r="R248" s="183">
        <v>43948</v>
      </c>
      <c r="S248" s="182" t="s">
        <v>1653</v>
      </c>
      <c r="T248" s="182" t="s">
        <v>575</v>
      </c>
    </row>
    <row r="249" spans="1:20" x14ac:dyDescent="0.35">
      <c r="A249" s="182" t="s">
        <v>1028</v>
      </c>
      <c r="B249" s="182" t="s">
        <v>1029</v>
      </c>
      <c r="C249" s="182" t="s">
        <v>1030</v>
      </c>
      <c r="D249" s="182" t="s">
        <v>1031</v>
      </c>
      <c r="E249" s="182" t="s">
        <v>574</v>
      </c>
      <c r="F249" s="182" t="s">
        <v>710</v>
      </c>
      <c r="G249" s="183">
        <v>43950</v>
      </c>
      <c r="H249" s="182" t="s">
        <v>1032</v>
      </c>
      <c r="I249" s="184">
        <v>6109.92</v>
      </c>
      <c r="J249" s="182" t="s">
        <v>1112</v>
      </c>
      <c r="K249" s="182" t="s">
        <v>1123</v>
      </c>
      <c r="L249" s="182"/>
      <c r="M249" s="182" t="s">
        <v>1654</v>
      </c>
      <c r="N249" s="182" t="s">
        <v>575</v>
      </c>
      <c r="O249" s="182" t="s">
        <v>1125</v>
      </c>
      <c r="P249" s="182" t="s">
        <v>575</v>
      </c>
      <c r="Q249" s="182" t="s">
        <v>1123</v>
      </c>
      <c r="R249" s="183">
        <v>43948</v>
      </c>
      <c r="S249" s="182" t="s">
        <v>1655</v>
      </c>
      <c r="T249" s="182" t="s">
        <v>575</v>
      </c>
    </row>
    <row r="250" spans="1:20" x14ac:dyDescent="0.35">
      <c r="A250" s="182" t="s">
        <v>1028</v>
      </c>
      <c r="B250" s="182" t="s">
        <v>1029</v>
      </c>
      <c r="C250" s="182" t="s">
        <v>579</v>
      </c>
      <c r="D250" s="182" t="s">
        <v>1071</v>
      </c>
      <c r="E250" s="182" t="s">
        <v>1188</v>
      </c>
      <c r="F250" s="182" t="s">
        <v>710</v>
      </c>
      <c r="G250" s="183">
        <v>43951</v>
      </c>
      <c r="H250" s="182" t="s">
        <v>1032</v>
      </c>
      <c r="I250" s="184">
        <v>1328.33</v>
      </c>
      <c r="J250" s="182" t="s">
        <v>1189</v>
      </c>
      <c r="K250" s="182" t="s">
        <v>575</v>
      </c>
      <c r="L250" s="182"/>
      <c r="M250" s="182" t="s">
        <v>1656</v>
      </c>
      <c r="N250" s="182" t="s">
        <v>575</v>
      </c>
      <c r="O250" s="182" t="s">
        <v>575</v>
      </c>
      <c r="P250" s="182" t="s">
        <v>575</v>
      </c>
      <c r="Q250" s="182" t="s">
        <v>1191</v>
      </c>
      <c r="R250" s="183">
        <v>43951</v>
      </c>
      <c r="S250" s="182" t="s">
        <v>1657</v>
      </c>
      <c r="T250" s="182" t="s">
        <v>575</v>
      </c>
    </row>
    <row r="251" spans="1:20" x14ac:dyDescent="0.35">
      <c r="A251" s="182" t="s">
        <v>1028</v>
      </c>
      <c r="B251" s="182" t="s">
        <v>1029</v>
      </c>
      <c r="C251" s="182" t="s">
        <v>579</v>
      </c>
      <c r="D251" s="182" t="s">
        <v>1071</v>
      </c>
      <c r="E251" s="182" t="s">
        <v>1188</v>
      </c>
      <c r="F251" s="182" t="s">
        <v>710</v>
      </c>
      <c r="G251" s="183">
        <v>43951</v>
      </c>
      <c r="H251" s="182" t="s">
        <v>1032</v>
      </c>
      <c r="I251" s="184">
        <v>55417.97</v>
      </c>
      <c r="J251" s="182" t="s">
        <v>1189</v>
      </c>
      <c r="K251" s="182" t="s">
        <v>575</v>
      </c>
      <c r="L251" s="182"/>
      <c r="M251" s="182" t="s">
        <v>1656</v>
      </c>
      <c r="N251" s="182" t="s">
        <v>575</v>
      </c>
      <c r="O251" s="182" t="s">
        <v>575</v>
      </c>
      <c r="P251" s="182" t="s">
        <v>575</v>
      </c>
      <c r="Q251" s="182" t="s">
        <v>1191</v>
      </c>
      <c r="R251" s="183">
        <v>43951</v>
      </c>
      <c r="S251" s="182" t="s">
        <v>1657</v>
      </c>
      <c r="T251" s="182" t="s">
        <v>575</v>
      </c>
    </row>
    <row r="252" spans="1:20" x14ac:dyDescent="0.35">
      <c r="A252" s="182" t="s">
        <v>1028</v>
      </c>
      <c r="B252" s="182" t="s">
        <v>1029</v>
      </c>
      <c r="C252" s="182" t="s">
        <v>579</v>
      </c>
      <c r="D252" s="182" t="s">
        <v>1071</v>
      </c>
      <c r="E252" s="182" t="s">
        <v>1188</v>
      </c>
      <c r="F252" s="182" t="s">
        <v>710</v>
      </c>
      <c r="G252" s="183">
        <v>43951</v>
      </c>
      <c r="H252" s="182" t="s">
        <v>1032</v>
      </c>
      <c r="I252" s="184">
        <v>241131.05</v>
      </c>
      <c r="J252" s="182" t="s">
        <v>1189</v>
      </c>
      <c r="K252" s="182" t="s">
        <v>575</v>
      </c>
      <c r="L252" s="182"/>
      <c r="M252" s="182" t="s">
        <v>1656</v>
      </c>
      <c r="N252" s="182" t="s">
        <v>575</v>
      </c>
      <c r="O252" s="182" t="s">
        <v>575</v>
      </c>
      <c r="P252" s="182" t="s">
        <v>575</v>
      </c>
      <c r="Q252" s="182" t="s">
        <v>1191</v>
      </c>
      <c r="R252" s="183">
        <v>43951</v>
      </c>
      <c r="S252" s="182" t="s">
        <v>1657</v>
      </c>
      <c r="T252" s="182" t="s">
        <v>575</v>
      </c>
    </row>
    <row r="253" spans="1:20" x14ac:dyDescent="0.35">
      <c r="A253" s="182" t="s">
        <v>1028</v>
      </c>
      <c r="B253" s="182" t="s">
        <v>1029</v>
      </c>
      <c r="C253" s="182" t="s">
        <v>579</v>
      </c>
      <c r="D253" s="182" t="s">
        <v>1071</v>
      </c>
      <c r="E253" s="182" t="s">
        <v>1188</v>
      </c>
      <c r="F253" s="182" t="s">
        <v>710</v>
      </c>
      <c r="G253" s="183">
        <v>43951</v>
      </c>
      <c r="H253" s="182" t="s">
        <v>1032</v>
      </c>
      <c r="I253" s="184">
        <v>288567.42</v>
      </c>
      <c r="J253" s="182" t="s">
        <v>1189</v>
      </c>
      <c r="K253" s="182" t="s">
        <v>575</v>
      </c>
      <c r="L253" s="182"/>
      <c r="M253" s="182" t="s">
        <v>1656</v>
      </c>
      <c r="N253" s="182" t="s">
        <v>575</v>
      </c>
      <c r="O253" s="182" t="s">
        <v>575</v>
      </c>
      <c r="P253" s="182" t="s">
        <v>575</v>
      </c>
      <c r="Q253" s="182" t="s">
        <v>1191</v>
      </c>
      <c r="R253" s="183">
        <v>43951</v>
      </c>
      <c r="S253" s="182" t="s">
        <v>1657</v>
      </c>
      <c r="T253" s="182" t="s">
        <v>575</v>
      </c>
    </row>
    <row r="254" spans="1:20" x14ac:dyDescent="0.35">
      <c r="A254" s="182" t="s">
        <v>1028</v>
      </c>
      <c r="B254" s="182" t="s">
        <v>1029</v>
      </c>
      <c r="C254" s="182" t="s">
        <v>1081</v>
      </c>
      <c r="D254" s="182" t="s">
        <v>1082</v>
      </c>
      <c r="E254" s="182" t="s">
        <v>574</v>
      </c>
      <c r="F254" s="182" t="s">
        <v>869</v>
      </c>
      <c r="G254" s="183">
        <v>43956</v>
      </c>
      <c r="H254" s="182" t="s">
        <v>1032</v>
      </c>
      <c r="I254" s="184">
        <v>1218.8800000000001</v>
      </c>
      <c r="J254" s="182" t="s">
        <v>1177</v>
      </c>
      <c r="K254" s="182" t="s">
        <v>1178</v>
      </c>
      <c r="L254" s="182"/>
      <c r="M254" s="182" t="s">
        <v>1658</v>
      </c>
      <c r="N254" s="182" t="s">
        <v>575</v>
      </c>
      <c r="O254" s="182" t="s">
        <v>1180</v>
      </c>
      <c r="P254" s="182" t="s">
        <v>575</v>
      </c>
      <c r="Q254" s="182" t="s">
        <v>1178</v>
      </c>
      <c r="R254" s="183">
        <v>43951</v>
      </c>
      <c r="S254" s="182" t="s">
        <v>1659</v>
      </c>
      <c r="T254" s="182" t="s">
        <v>575</v>
      </c>
    </row>
    <row r="255" spans="1:20" x14ac:dyDescent="0.35">
      <c r="A255" s="182" t="s">
        <v>1028</v>
      </c>
      <c r="B255" s="182" t="s">
        <v>1029</v>
      </c>
      <c r="C255" s="182" t="s">
        <v>1081</v>
      </c>
      <c r="D255" s="182" t="s">
        <v>1082</v>
      </c>
      <c r="E255" s="182" t="s">
        <v>574</v>
      </c>
      <c r="F255" s="182" t="s">
        <v>869</v>
      </c>
      <c r="G255" s="183">
        <v>43956</v>
      </c>
      <c r="H255" s="182" t="s">
        <v>1032</v>
      </c>
      <c r="I255" s="184">
        <v>3667.95</v>
      </c>
      <c r="J255" s="182" t="s">
        <v>1177</v>
      </c>
      <c r="K255" s="182" t="s">
        <v>1178</v>
      </c>
      <c r="L255" s="182"/>
      <c r="M255" s="182" t="s">
        <v>1660</v>
      </c>
      <c r="N255" s="182" t="s">
        <v>575</v>
      </c>
      <c r="O255" s="182" t="s">
        <v>1180</v>
      </c>
      <c r="P255" s="182" t="s">
        <v>575</v>
      </c>
      <c r="Q255" s="182" t="s">
        <v>1178</v>
      </c>
      <c r="R255" s="183">
        <v>43951</v>
      </c>
      <c r="S255" s="182" t="s">
        <v>1661</v>
      </c>
      <c r="T255" s="182" t="s">
        <v>575</v>
      </c>
    </row>
    <row r="256" spans="1:20" x14ac:dyDescent="0.35">
      <c r="A256" s="182" t="s">
        <v>1028</v>
      </c>
      <c r="B256" s="182" t="s">
        <v>1029</v>
      </c>
      <c r="C256" s="182" t="s">
        <v>1081</v>
      </c>
      <c r="D256" s="182" t="s">
        <v>1082</v>
      </c>
      <c r="E256" s="182" t="s">
        <v>574</v>
      </c>
      <c r="F256" s="182" t="s">
        <v>869</v>
      </c>
      <c r="G256" s="183">
        <v>43965</v>
      </c>
      <c r="H256" s="182" t="s">
        <v>1032</v>
      </c>
      <c r="I256" s="184">
        <v>1016.69</v>
      </c>
      <c r="J256" s="182" t="s">
        <v>1421</v>
      </c>
      <c r="K256" s="182" t="s">
        <v>1422</v>
      </c>
      <c r="L256" s="182"/>
      <c r="M256" s="182" t="s">
        <v>1662</v>
      </c>
      <c r="N256" s="182" t="s">
        <v>575</v>
      </c>
      <c r="O256" s="182" t="s">
        <v>1424</v>
      </c>
      <c r="P256" s="182" t="s">
        <v>575</v>
      </c>
      <c r="Q256" s="182" t="s">
        <v>1422</v>
      </c>
      <c r="R256" s="183">
        <v>43963</v>
      </c>
      <c r="S256" s="182" t="s">
        <v>1663</v>
      </c>
      <c r="T256" s="182" t="s">
        <v>575</v>
      </c>
    </row>
    <row r="257" spans="1:20" x14ac:dyDescent="0.35">
      <c r="A257" s="182" t="s">
        <v>1028</v>
      </c>
      <c r="B257" s="182" t="s">
        <v>1029</v>
      </c>
      <c r="C257" s="182" t="s">
        <v>579</v>
      </c>
      <c r="D257" s="182" t="s">
        <v>1071</v>
      </c>
      <c r="E257" s="182" t="s">
        <v>1664</v>
      </c>
      <c r="F257" s="182" t="s">
        <v>869</v>
      </c>
      <c r="G257" s="183">
        <v>43966</v>
      </c>
      <c r="H257" s="182" t="s">
        <v>1032</v>
      </c>
      <c r="I257" s="184">
        <v>-17710.990000000002</v>
      </c>
      <c r="J257" s="182" t="s">
        <v>1072</v>
      </c>
      <c r="K257" s="182" t="s">
        <v>1486</v>
      </c>
      <c r="L257" s="182"/>
      <c r="M257" s="182" t="s">
        <v>1665</v>
      </c>
      <c r="N257" s="182" t="s">
        <v>575</v>
      </c>
      <c r="O257" s="182" t="s">
        <v>1488</v>
      </c>
      <c r="P257" s="182" t="s">
        <v>575</v>
      </c>
      <c r="Q257" s="182" t="s">
        <v>1486</v>
      </c>
      <c r="R257" s="183">
        <v>43923</v>
      </c>
      <c r="S257" s="182" t="s">
        <v>1666</v>
      </c>
      <c r="T257" s="182" t="s">
        <v>575</v>
      </c>
    </row>
    <row r="258" spans="1:20" x14ac:dyDescent="0.35">
      <c r="A258" s="182" t="s">
        <v>1028</v>
      </c>
      <c r="B258" s="182" t="s">
        <v>1029</v>
      </c>
      <c r="C258" s="182" t="s">
        <v>579</v>
      </c>
      <c r="D258" s="182" t="s">
        <v>1071</v>
      </c>
      <c r="E258" s="182" t="s">
        <v>574</v>
      </c>
      <c r="F258" s="182" t="s">
        <v>869</v>
      </c>
      <c r="G258" s="183">
        <v>43966</v>
      </c>
      <c r="H258" s="182" t="s">
        <v>1032</v>
      </c>
      <c r="I258" s="184">
        <v>17710.990000000002</v>
      </c>
      <c r="J258" s="182" t="s">
        <v>1072</v>
      </c>
      <c r="K258" s="182" t="s">
        <v>1482</v>
      </c>
      <c r="L258" s="182"/>
      <c r="M258" s="182" t="s">
        <v>1667</v>
      </c>
      <c r="N258" s="182" t="s">
        <v>575</v>
      </c>
      <c r="O258" s="182" t="s">
        <v>1484</v>
      </c>
      <c r="P258" s="182" t="s">
        <v>575</v>
      </c>
      <c r="Q258" s="182" t="s">
        <v>1482</v>
      </c>
      <c r="R258" s="183">
        <v>43923</v>
      </c>
      <c r="S258" s="182" t="s">
        <v>1668</v>
      </c>
      <c r="T258" s="182" t="s">
        <v>575</v>
      </c>
    </row>
    <row r="259" spans="1:20" x14ac:dyDescent="0.35">
      <c r="A259" s="182" t="s">
        <v>1028</v>
      </c>
      <c r="B259" s="182" t="s">
        <v>1029</v>
      </c>
      <c r="C259" s="182" t="s">
        <v>1063</v>
      </c>
      <c r="D259" s="182" t="s">
        <v>1064</v>
      </c>
      <c r="E259" s="182" t="s">
        <v>574</v>
      </c>
      <c r="F259" s="182" t="s">
        <v>869</v>
      </c>
      <c r="G259" s="183">
        <v>43973</v>
      </c>
      <c r="H259" s="182" t="s">
        <v>1032</v>
      </c>
      <c r="I259" s="184">
        <v>4433.25</v>
      </c>
      <c r="J259" s="182" t="s">
        <v>1143</v>
      </c>
      <c r="K259" s="182" t="s">
        <v>1065</v>
      </c>
      <c r="L259" s="182"/>
      <c r="M259" s="182" t="s">
        <v>1669</v>
      </c>
      <c r="N259" s="182" t="s">
        <v>575</v>
      </c>
      <c r="O259" s="182" t="s">
        <v>1067</v>
      </c>
      <c r="P259" s="182" t="s">
        <v>575</v>
      </c>
      <c r="Q259" s="182" t="s">
        <v>1065</v>
      </c>
      <c r="R259" s="183">
        <v>43930</v>
      </c>
      <c r="S259" s="182" t="s">
        <v>1670</v>
      </c>
      <c r="T259" s="182" t="s">
        <v>575</v>
      </c>
    </row>
    <row r="260" spans="1:20" x14ac:dyDescent="0.35">
      <c r="A260" s="182" t="s">
        <v>1028</v>
      </c>
      <c r="B260" s="182" t="s">
        <v>1029</v>
      </c>
      <c r="C260" s="182" t="s">
        <v>1063</v>
      </c>
      <c r="D260" s="182" t="s">
        <v>1064</v>
      </c>
      <c r="E260" s="182" t="s">
        <v>574</v>
      </c>
      <c r="F260" s="182" t="s">
        <v>869</v>
      </c>
      <c r="G260" s="183">
        <v>43973</v>
      </c>
      <c r="H260" s="182" t="s">
        <v>1032</v>
      </c>
      <c r="I260" s="184">
        <v>4433.25</v>
      </c>
      <c r="J260" s="182" t="s">
        <v>1143</v>
      </c>
      <c r="K260" s="182" t="s">
        <v>1065</v>
      </c>
      <c r="L260" s="182"/>
      <c r="M260" s="182" t="s">
        <v>1671</v>
      </c>
      <c r="N260" s="182" t="s">
        <v>575</v>
      </c>
      <c r="O260" s="182" t="s">
        <v>1067</v>
      </c>
      <c r="P260" s="182" t="s">
        <v>575</v>
      </c>
      <c r="Q260" s="182" t="s">
        <v>1065</v>
      </c>
      <c r="R260" s="183">
        <v>43930</v>
      </c>
      <c r="S260" s="182" t="s">
        <v>1672</v>
      </c>
      <c r="T260" s="182" t="s">
        <v>575</v>
      </c>
    </row>
    <row r="261" spans="1:20" x14ac:dyDescent="0.35">
      <c r="A261" s="182" t="s">
        <v>1028</v>
      </c>
      <c r="B261" s="182" t="s">
        <v>1029</v>
      </c>
      <c r="C261" s="182" t="s">
        <v>1063</v>
      </c>
      <c r="D261" s="182" t="s">
        <v>1064</v>
      </c>
      <c r="E261" s="182" t="s">
        <v>574</v>
      </c>
      <c r="F261" s="182" t="s">
        <v>869</v>
      </c>
      <c r="G261" s="183">
        <v>43973</v>
      </c>
      <c r="H261" s="182" t="s">
        <v>1032</v>
      </c>
      <c r="I261" s="184">
        <v>4433.25</v>
      </c>
      <c r="J261" s="182" t="s">
        <v>1143</v>
      </c>
      <c r="K261" s="182" t="s">
        <v>1065</v>
      </c>
      <c r="L261" s="182"/>
      <c r="M261" s="182" t="s">
        <v>1673</v>
      </c>
      <c r="N261" s="182" t="s">
        <v>575</v>
      </c>
      <c r="O261" s="182" t="s">
        <v>1067</v>
      </c>
      <c r="P261" s="182" t="s">
        <v>575</v>
      </c>
      <c r="Q261" s="182" t="s">
        <v>1065</v>
      </c>
      <c r="R261" s="183">
        <v>43930</v>
      </c>
      <c r="S261" s="182" t="s">
        <v>1674</v>
      </c>
      <c r="T261" s="182" t="s">
        <v>575</v>
      </c>
    </row>
    <row r="262" spans="1:20" x14ac:dyDescent="0.35">
      <c r="A262" s="182" t="s">
        <v>1028</v>
      </c>
      <c r="B262" s="182" t="s">
        <v>1029</v>
      </c>
      <c r="C262" s="182" t="s">
        <v>1063</v>
      </c>
      <c r="D262" s="182" t="s">
        <v>1064</v>
      </c>
      <c r="E262" s="182" t="s">
        <v>574</v>
      </c>
      <c r="F262" s="182" t="s">
        <v>869</v>
      </c>
      <c r="G262" s="183">
        <v>43973</v>
      </c>
      <c r="H262" s="182" t="s">
        <v>1032</v>
      </c>
      <c r="I262" s="184">
        <v>4433.25</v>
      </c>
      <c r="J262" s="182" t="s">
        <v>1143</v>
      </c>
      <c r="K262" s="182" t="s">
        <v>1065</v>
      </c>
      <c r="L262" s="182"/>
      <c r="M262" s="182" t="s">
        <v>1675</v>
      </c>
      <c r="N262" s="182" t="s">
        <v>575</v>
      </c>
      <c r="O262" s="182" t="s">
        <v>1067</v>
      </c>
      <c r="P262" s="182" t="s">
        <v>575</v>
      </c>
      <c r="Q262" s="182" t="s">
        <v>1065</v>
      </c>
      <c r="R262" s="183">
        <v>43930</v>
      </c>
      <c r="S262" s="182" t="s">
        <v>1676</v>
      </c>
      <c r="T262" s="182" t="s">
        <v>575</v>
      </c>
    </row>
    <row r="263" spans="1:20" x14ac:dyDescent="0.35">
      <c r="A263" s="182" t="s">
        <v>1028</v>
      </c>
      <c r="B263" s="182" t="s">
        <v>1029</v>
      </c>
      <c r="C263" s="182" t="s">
        <v>1063</v>
      </c>
      <c r="D263" s="182" t="s">
        <v>1064</v>
      </c>
      <c r="E263" s="182" t="s">
        <v>574</v>
      </c>
      <c r="F263" s="182" t="s">
        <v>869</v>
      </c>
      <c r="G263" s="183">
        <v>43973</v>
      </c>
      <c r="H263" s="182" t="s">
        <v>1032</v>
      </c>
      <c r="I263" s="184">
        <v>4433.25</v>
      </c>
      <c r="J263" s="182" t="s">
        <v>1143</v>
      </c>
      <c r="K263" s="182" t="s">
        <v>1065</v>
      </c>
      <c r="L263" s="182"/>
      <c r="M263" s="182" t="s">
        <v>1677</v>
      </c>
      <c r="N263" s="182" t="s">
        <v>575</v>
      </c>
      <c r="O263" s="182" t="s">
        <v>1067</v>
      </c>
      <c r="P263" s="182" t="s">
        <v>575</v>
      </c>
      <c r="Q263" s="182" t="s">
        <v>1065</v>
      </c>
      <c r="R263" s="183">
        <v>43930</v>
      </c>
      <c r="S263" s="182" t="s">
        <v>1678</v>
      </c>
      <c r="T263" s="182" t="s">
        <v>575</v>
      </c>
    </row>
    <row r="264" spans="1:20" x14ac:dyDescent="0.35">
      <c r="A264" s="182" t="s">
        <v>1028</v>
      </c>
      <c r="B264" s="182" t="s">
        <v>1029</v>
      </c>
      <c r="C264" s="182" t="s">
        <v>1063</v>
      </c>
      <c r="D264" s="182" t="s">
        <v>1064</v>
      </c>
      <c r="E264" s="182" t="s">
        <v>574</v>
      </c>
      <c r="F264" s="182" t="s">
        <v>869</v>
      </c>
      <c r="G264" s="183">
        <v>43973</v>
      </c>
      <c r="H264" s="182" t="s">
        <v>1032</v>
      </c>
      <c r="I264" s="184">
        <v>4433.25</v>
      </c>
      <c r="J264" s="182" t="s">
        <v>1143</v>
      </c>
      <c r="K264" s="182" t="s">
        <v>1065</v>
      </c>
      <c r="L264" s="182"/>
      <c r="M264" s="182" t="s">
        <v>1679</v>
      </c>
      <c r="N264" s="182" t="s">
        <v>575</v>
      </c>
      <c r="O264" s="182" t="s">
        <v>1067</v>
      </c>
      <c r="P264" s="182" t="s">
        <v>575</v>
      </c>
      <c r="Q264" s="182" t="s">
        <v>1065</v>
      </c>
      <c r="R264" s="183">
        <v>43951</v>
      </c>
      <c r="S264" s="182" t="s">
        <v>1680</v>
      </c>
      <c r="T264" s="182" t="s">
        <v>575</v>
      </c>
    </row>
    <row r="265" spans="1:20" hidden="1" x14ac:dyDescent="0.35">
      <c r="A265" s="182" t="s">
        <v>1028</v>
      </c>
      <c r="B265" s="182" t="s">
        <v>1029</v>
      </c>
      <c r="C265" s="182" t="s">
        <v>579</v>
      </c>
      <c r="D265" s="182" t="s">
        <v>1071</v>
      </c>
      <c r="E265" s="182" t="s">
        <v>574</v>
      </c>
      <c r="F265" s="182" t="s">
        <v>869</v>
      </c>
      <c r="G265" s="183">
        <v>43975</v>
      </c>
      <c r="H265" s="182" t="s">
        <v>1032</v>
      </c>
      <c r="I265" s="184">
        <v>8716.44</v>
      </c>
      <c r="J265" s="182" t="s">
        <v>1072</v>
      </c>
      <c r="K265" s="182" t="s">
        <v>1234</v>
      </c>
      <c r="L265" s="182" t="s">
        <v>2712</v>
      </c>
      <c r="M265" s="182" t="s">
        <v>1681</v>
      </c>
      <c r="N265" s="182" t="s">
        <v>575</v>
      </c>
      <c r="O265" s="182" t="s">
        <v>1236</v>
      </c>
      <c r="P265" s="182" t="s">
        <v>575</v>
      </c>
      <c r="Q265" s="182" t="s">
        <v>1234</v>
      </c>
      <c r="R265" s="183">
        <v>43963</v>
      </c>
      <c r="S265" s="182" t="s">
        <v>1682</v>
      </c>
      <c r="T265" s="182" t="s">
        <v>575</v>
      </c>
    </row>
    <row r="266" spans="1:20" hidden="1" x14ac:dyDescent="0.35">
      <c r="A266" s="182" t="s">
        <v>1028</v>
      </c>
      <c r="B266" s="182" t="s">
        <v>1029</v>
      </c>
      <c r="C266" s="182" t="s">
        <v>579</v>
      </c>
      <c r="D266" s="182" t="s">
        <v>1071</v>
      </c>
      <c r="E266" s="182" t="s">
        <v>574</v>
      </c>
      <c r="F266" s="182" t="s">
        <v>869</v>
      </c>
      <c r="G266" s="183">
        <v>43975</v>
      </c>
      <c r="H266" s="182" t="s">
        <v>1032</v>
      </c>
      <c r="I266" s="184">
        <v>15632.15</v>
      </c>
      <c r="J266" s="182" t="s">
        <v>1072</v>
      </c>
      <c r="K266" s="182" t="s">
        <v>1222</v>
      </c>
      <c r="L266" s="182" t="s">
        <v>2712</v>
      </c>
      <c r="M266" s="182" t="s">
        <v>1683</v>
      </c>
      <c r="N266" s="182" t="s">
        <v>575</v>
      </c>
      <c r="O266" s="182" t="s">
        <v>1224</v>
      </c>
      <c r="P266" s="182" t="s">
        <v>575</v>
      </c>
      <c r="Q266" s="182" t="s">
        <v>1222</v>
      </c>
      <c r="R266" s="183">
        <v>43963</v>
      </c>
      <c r="S266" s="182" t="s">
        <v>1684</v>
      </c>
      <c r="T266" s="182" t="s">
        <v>575</v>
      </c>
    </row>
    <row r="267" spans="1:20" hidden="1" x14ac:dyDescent="0.35">
      <c r="A267" s="182" t="s">
        <v>1028</v>
      </c>
      <c r="B267" s="182" t="s">
        <v>1029</v>
      </c>
      <c r="C267" s="182" t="s">
        <v>579</v>
      </c>
      <c r="D267" s="182" t="s">
        <v>1071</v>
      </c>
      <c r="E267" s="182" t="s">
        <v>574</v>
      </c>
      <c r="F267" s="182" t="s">
        <v>869</v>
      </c>
      <c r="G267" s="183">
        <v>43975</v>
      </c>
      <c r="H267" s="182" t="s">
        <v>1032</v>
      </c>
      <c r="I267" s="184">
        <v>27174.79</v>
      </c>
      <c r="J267" s="182" t="s">
        <v>1072</v>
      </c>
      <c r="K267" s="182" t="s">
        <v>1246</v>
      </c>
      <c r="L267" s="182" t="s">
        <v>2712</v>
      </c>
      <c r="M267" s="182" t="s">
        <v>1685</v>
      </c>
      <c r="N267" s="182" t="s">
        <v>575</v>
      </c>
      <c r="O267" s="182" t="s">
        <v>1248</v>
      </c>
      <c r="P267" s="182" t="s">
        <v>575</v>
      </c>
      <c r="Q267" s="182" t="s">
        <v>1246</v>
      </c>
      <c r="R267" s="183">
        <v>43963</v>
      </c>
      <c r="S267" s="182" t="s">
        <v>1686</v>
      </c>
      <c r="T267" s="182" t="s">
        <v>575</v>
      </c>
    </row>
    <row r="268" spans="1:20" hidden="1" x14ac:dyDescent="0.35">
      <c r="A268" s="182" t="s">
        <v>1028</v>
      </c>
      <c r="B268" s="182" t="s">
        <v>1029</v>
      </c>
      <c r="C268" s="182" t="s">
        <v>579</v>
      </c>
      <c r="D268" s="182" t="s">
        <v>1071</v>
      </c>
      <c r="E268" s="182" t="s">
        <v>574</v>
      </c>
      <c r="F268" s="182" t="s">
        <v>869</v>
      </c>
      <c r="G268" s="183">
        <v>43975</v>
      </c>
      <c r="H268" s="182" t="s">
        <v>1032</v>
      </c>
      <c r="I268" s="184">
        <v>94198.19</v>
      </c>
      <c r="J268" s="182" t="s">
        <v>1072</v>
      </c>
      <c r="K268" s="182" t="s">
        <v>1687</v>
      </c>
      <c r="L268" s="182" t="s">
        <v>2712</v>
      </c>
      <c r="M268" s="182" t="s">
        <v>1688</v>
      </c>
      <c r="N268" s="182" t="s">
        <v>575</v>
      </c>
      <c r="O268" s="182" t="s">
        <v>1689</v>
      </c>
      <c r="P268" s="182" t="s">
        <v>575</v>
      </c>
      <c r="Q268" s="182" t="s">
        <v>1687</v>
      </c>
      <c r="R268" s="183">
        <v>43963</v>
      </c>
      <c r="S268" s="182" t="s">
        <v>1690</v>
      </c>
      <c r="T268" s="182" t="s">
        <v>575</v>
      </c>
    </row>
    <row r="269" spans="1:20" hidden="1" x14ac:dyDescent="0.35">
      <c r="A269" s="182" t="s">
        <v>1028</v>
      </c>
      <c r="B269" s="182" t="s">
        <v>1029</v>
      </c>
      <c r="C269" s="182" t="s">
        <v>579</v>
      </c>
      <c r="D269" s="182" t="s">
        <v>1071</v>
      </c>
      <c r="E269" s="182" t="s">
        <v>574</v>
      </c>
      <c r="F269" s="182" t="s">
        <v>869</v>
      </c>
      <c r="G269" s="183">
        <v>43975</v>
      </c>
      <c r="H269" s="182" t="s">
        <v>1032</v>
      </c>
      <c r="I269" s="184">
        <v>8716.44</v>
      </c>
      <c r="J269" s="182" t="s">
        <v>1072</v>
      </c>
      <c r="K269" s="182" t="s">
        <v>1226</v>
      </c>
      <c r="L269" s="182" t="s">
        <v>2712</v>
      </c>
      <c r="M269" s="182" t="s">
        <v>1691</v>
      </c>
      <c r="N269" s="182" t="s">
        <v>575</v>
      </c>
      <c r="O269" s="182" t="s">
        <v>1228</v>
      </c>
      <c r="P269" s="182" t="s">
        <v>575</v>
      </c>
      <c r="Q269" s="182" t="s">
        <v>1226</v>
      </c>
      <c r="R269" s="183">
        <v>43963</v>
      </c>
      <c r="S269" s="182" t="s">
        <v>1692</v>
      </c>
      <c r="T269" s="182" t="s">
        <v>575</v>
      </c>
    </row>
    <row r="270" spans="1:20" x14ac:dyDescent="0.35">
      <c r="A270" s="182" t="s">
        <v>1028</v>
      </c>
      <c r="B270" s="182" t="s">
        <v>1029</v>
      </c>
      <c r="C270" s="182" t="s">
        <v>579</v>
      </c>
      <c r="D270" s="182" t="s">
        <v>1071</v>
      </c>
      <c r="E270" s="182" t="s">
        <v>574</v>
      </c>
      <c r="F270" s="182" t="s">
        <v>869</v>
      </c>
      <c r="G270" s="183">
        <v>43976</v>
      </c>
      <c r="H270" s="182" t="s">
        <v>1032</v>
      </c>
      <c r="I270" s="184">
        <v>55516.19</v>
      </c>
      <c r="J270" s="182" t="s">
        <v>1072</v>
      </c>
      <c r="K270" s="182" t="s">
        <v>1693</v>
      </c>
      <c r="L270" s="182"/>
      <c r="M270" s="182" t="s">
        <v>1694</v>
      </c>
      <c r="N270" s="182" t="s">
        <v>575</v>
      </c>
      <c r="O270" s="182" t="s">
        <v>1695</v>
      </c>
      <c r="P270" s="182" t="s">
        <v>575</v>
      </c>
      <c r="Q270" s="182" t="s">
        <v>1693</v>
      </c>
      <c r="R270" s="183">
        <v>43963</v>
      </c>
      <c r="S270" s="182" t="s">
        <v>1696</v>
      </c>
      <c r="T270" s="182" t="s">
        <v>575</v>
      </c>
    </row>
    <row r="271" spans="1:20" hidden="1" x14ac:dyDescent="0.35">
      <c r="A271" s="182" t="s">
        <v>1028</v>
      </c>
      <c r="B271" s="182" t="s">
        <v>1029</v>
      </c>
      <c r="C271" s="182" t="s">
        <v>579</v>
      </c>
      <c r="D271" s="182" t="s">
        <v>1071</v>
      </c>
      <c r="E271" s="182" t="s">
        <v>574</v>
      </c>
      <c r="F271" s="182" t="s">
        <v>869</v>
      </c>
      <c r="G271" s="183">
        <v>43976</v>
      </c>
      <c r="H271" s="182" t="s">
        <v>1032</v>
      </c>
      <c r="I271" s="184">
        <v>9151.01</v>
      </c>
      <c r="J271" s="182" t="s">
        <v>1072</v>
      </c>
      <c r="K271" s="182" t="s">
        <v>1538</v>
      </c>
      <c r="L271" s="182" t="s">
        <v>2712</v>
      </c>
      <c r="M271" s="182" t="s">
        <v>1697</v>
      </c>
      <c r="N271" s="182" t="s">
        <v>575</v>
      </c>
      <c r="O271" s="182" t="s">
        <v>1540</v>
      </c>
      <c r="P271" s="182" t="s">
        <v>575</v>
      </c>
      <c r="Q271" s="182" t="s">
        <v>1538</v>
      </c>
      <c r="R271" s="183">
        <v>43963</v>
      </c>
      <c r="S271" s="182" t="s">
        <v>1698</v>
      </c>
      <c r="T271" s="182" t="s">
        <v>575</v>
      </c>
    </row>
    <row r="272" spans="1:20" hidden="1" x14ac:dyDescent="0.35">
      <c r="A272" s="182" t="s">
        <v>1028</v>
      </c>
      <c r="B272" s="182" t="s">
        <v>1029</v>
      </c>
      <c r="C272" s="182" t="s">
        <v>579</v>
      </c>
      <c r="D272" s="182" t="s">
        <v>1071</v>
      </c>
      <c r="E272" s="182" t="s">
        <v>574</v>
      </c>
      <c r="F272" s="182" t="s">
        <v>869</v>
      </c>
      <c r="G272" s="183">
        <v>43976</v>
      </c>
      <c r="H272" s="182" t="s">
        <v>1032</v>
      </c>
      <c r="I272" s="184">
        <v>14298.46</v>
      </c>
      <c r="J272" s="182" t="s">
        <v>1072</v>
      </c>
      <c r="K272" s="182" t="s">
        <v>1474</v>
      </c>
      <c r="L272" s="182" t="s">
        <v>2712</v>
      </c>
      <c r="M272" s="182" t="s">
        <v>1699</v>
      </c>
      <c r="N272" s="182" t="s">
        <v>575</v>
      </c>
      <c r="O272" s="182" t="s">
        <v>1476</v>
      </c>
      <c r="P272" s="182" t="s">
        <v>575</v>
      </c>
      <c r="Q272" s="182" t="s">
        <v>1474</v>
      </c>
      <c r="R272" s="183">
        <v>43963</v>
      </c>
      <c r="S272" s="182" t="s">
        <v>1700</v>
      </c>
      <c r="T272" s="182" t="s">
        <v>575</v>
      </c>
    </row>
    <row r="273" spans="1:20" hidden="1" x14ac:dyDescent="0.35">
      <c r="A273" s="182" t="s">
        <v>1028</v>
      </c>
      <c r="B273" s="182" t="s">
        <v>1029</v>
      </c>
      <c r="C273" s="182" t="s">
        <v>579</v>
      </c>
      <c r="D273" s="182" t="s">
        <v>1071</v>
      </c>
      <c r="E273" s="182" t="s">
        <v>574</v>
      </c>
      <c r="F273" s="182" t="s">
        <v>869</v>
      </c>
      <c r="G273" s="183">
        <v>43977</v>
      </c>
      <c r="H273" s="182" t="s">
        <v>1032</v>
      </c>
      <c r="I273" s="184">
        <v>74407.94</v>
      </c>
      <c r="J273" s="182" t="s">
        <v>1072</v>
      </c>
      <c r="K273" s="182" t="s">
        <v>1701</v>
      </c>
      <c r="L273" s="182" t="s">
        <v>2712</v>
      </c>
      <c r="M273" s="182" t="s">
        <v>1702</v>
      </c>
      <c r="N273" s="182" t="s">
        <v>575</v>
      </c>
      <c r="O273" s="182" t="s">
        <v>1703</v>
      </c>
      <c r="P273" s="182" t="s">
        <v>575</v>
      </c>
      <c r="Q273" s="182" t="s">
        <v>1701</v>
      </c>
      <c r="R273" s="183">
        <v>43963</v>
      </c>
      <c r="S273" s="182" t="s">
        <v>1704</v>
      </c>
      <c r="T273" s="182" t="s">
        <v>575</v>
      </c>
    </row>
    <row r="274" spans="1:20" x14ac:dyDescent="0.35">
      <c r="A274" s="182" t="s">
        <v>1028</v>
      </c>
      <c r="B274" s="182" t="s">
        <v>1029</v>
      </c>
      <c r="C274" s="182" t="s">
        <v>1063</v>
      </c>
      <c r="D274" s="182" t="s">
        <v>1064</v>
      </c>
      <c r="E274" s="182" t="s">
        <v>574</v>
      </c>
      <c r="F274" s="182" t="s">
        <v>869</v>
      </c>
      <c r="G274" s="183">
        <v>43977</v>
      </c>
      <c r="H274" s="182" t="s">
        <v>1032</v>
      </c>
      <c r="I274" s="184">
        <v>1724.79</v>
      </c>
      <c r="J274" s="182" t="s">
        <v>1091</v>
      </c>
      <c r="K274" s="182" t="s">
        <v>1092</v>
      </c>
      <c r="L274" s="182"/>
      <c r="M274" s="182" t="s">
        <v>1705</v>
      </c>
      <c r="N274" s="182" t="s">
        <v>575</v>
      </c>
      <c r="O274" s="182" t="s">
        <v>1094</v>
      </c>
      <c r="P274" s="182" t="s">
        <v>575</v>
      </c>
      <c r="Q274" s="182" t="s">
        <v>1092</v>
      </c>
      <c r="R274" s="183">
        <v>43974</v>
      </c>
      <c r="S274" s="182" t="s">
        <v>1706</v>
      </c>
      <c r="T274" s="182" t="s">
        <v>575</v>
      </c>
    </row>
    <row r="275" spans="1:20" x14ac:dyDescent="0.35">
      <c r="A275" s="182" t="s">
        <v>1028</v>
      </c>
      <c r="B275" s="182" t="s">
        <v>1029</v>
      </c>
      <c r="C275" s="182" t="s">
        <v>1063</v>
      </c>
      <c r="D275" s="182" t="s">
        <v>1064</v>
      </c>
      <c r="E275" s="182" t="s">
        <v>574</v>
      </c>
      <c r="F275" s="182" t="s">
        <v>869</v>
      </c>
      <c r="G275" s="183">
        <v>43977</v>
      </c>
      <c r="H275" s="182" t="s">
        <v>1032</v>
      </c>
      <c r="I275" s="184">
        <v>810.33</v>
      </c>
      <c r="J275" s="182" t="s">
        <v>1091</v>
      </c>
      <c r="K275" s="182" t="s">
        <v>1092</v>
      </c>
      <c r="L275" s="182"/>
      <c r="M275" s="182" t="s">
        <v>1707</v>
      </c>
      <c r="N275" s="182" t="s">
        <v>575</v>
      </c>
      <c r="O275" s="182" t="s">
        <v>1094</v>
      </c>
      <c r="P275" s="182" t="s">
        <v>575</v>
      </c>
      <c r="Q275" s="182" t="s">
        <v>1092</v>
      </c>
      <c r="R275" s="183">
        <v>43974</v>
      </c>
      <c r="S275" s="182" t="s">
        <v>1708</v>
      </c>
      <c r="T275" s="182" t="s">
        <v>575</v>
      </c>
    </row>
    <row r="276" spans="1:20" x14ac:dyDescent="0.35">
      <c r="A276" s="182" t="s">
        <v>1028</v>
      </c>
      <c r="B276" s="182" t="s">
        <v>1029</v>
      </c>
      <c r="C276" s="182" t="s">
        <v>1063</v>
      </c>
      <c r="D276" s="182" t="s">
        <v>1064</v>
      </c>
      <c r="E276" s="182" t="s">
        <v>574</v>
      </c>
      <c r="F276" s="182" t="s">
        <v>869</v>
      </c>
      <c r="G276" s="183">
        <v>43977</v>
      </c>
      <c r="H276" s="182" t="s">
        <v>1032</v>
      </c>
      <c r="I276" s="184">
        <v>560.87</v>
      </c>
      <c r="J276" s="182" t="s">
        <v>1091</v>
      </c>
      <c r="K276" s="182" t="s">
        <v>1092</v>
      </c>
      <c r="L276" s="182"/>
      <c r="M276" s="182" t="s">
        <v>1709</v>
      </c>
      <c r="N276" s="182" t="s">
        <v>575</v>
      </c>
      <c r="O276" s="182" t="s">
        <v>1094</v>
      </c>
      <c r="P276" s="182" t="s">
        <v>575</v>
      </c>
      <c r="Q276" s="182" t="s">
        <v>1092</v>
      </c>
      <c r="R276" s="183">
        <v>43974</v>
      </c>
      <c r="S276" s="182" t="s">
        <v>1710</v>
      </c>
      <c r="T276" s="182" t="s">
        <v>575</v>
      </c>
    </row>
    <row r="277" spans="1:20" x14ac:dyDescent="0.35">
      <c r="A277" s="182" t="s">
        <v>1028</v>
      </c>
      <c r="B277" s="182" t="s">
        <v>1029</v>
      </c>
      <c r="C277" s="182" t="s">
        <v>1063</v>
      </c>
      <c r="D277" s="182" t="s">
        <v>1064</v>
      </c>
      <c r="E277" s="182" t="s">
        <v>574</v>
      </c>
      <c r="F277" s="182" t="s">
        <v>869</v>
      </c>
      <c r="G277" s="183">
        <v>43977</v>
      </c>
      <c r="H277" s="182" t="s">
        <v>1032</v>
      </c>
      <c r="I277" s="184">
        <v>2673.76</v>
      </c>
      <c r="J277" s="182" t="s">
        <v>1091</v>
      </c>
      <c r="K277" s="182" t="s">
        <v>1092</v>
      </c>
      <c r="L277" s="182"/>
      <c r="M277" s="182" t="s">
        <v>1711</v>
      </c>
      <c r="N277" s="182" t="s">
        <v>575</v>
      </c>
      <c r="O277" s="182" t="s">
        <v>1094</v>
      </c>
      <c r="P277" s="182" t="s">
        <v>575</v>
      </c>
      <c r="Q277" s="182" t="s">
        <v>1092</v>
      </c>
      <c r="R277" s="183">
        <v>43974</v>
      </c>
      <c r="S277" s="182" t="s">
        <v>1712</v>
      </c>
      <c r="T277" s="182" t="s">
        <v>575</v>
      </c>
    </row>
    <row r="278" spans="1:20" x14ac:dyDescent="0.35">
      <c r="A278" s="182" t="s">
        <v>1028</v>
      </c>
      <c r="B278" s="182" t="s">
        <v>1029</v>
      </c>
      <c r="C278" s="182" t="s">
        <v>1063</v>
      </c>
      <c r="D278" s="182" t="s">
        <v>1064</v>
      </c>
      <c r="E278" s="182" t="s">
        <v>574</v>
      </c>
      <c r="F278" s="182" t="s">
        <v>869</v>
      </c>
      <c r="G278" s="183">
        <v>43977</v>
      </c>
      <c r="H278" s="182" t="s">
        <v>1032</v>
      </c>
      <c r="I278" s="184">
        <v>8670.48</v>
      </c>
      <c r="J278" s="182" t="s">
        <v>1091</v>
      </c>
      <c r="K278" s="182" t="s">
        <v>1092</v>
      </c>
      <c r="L278" s="182"/>
      <c r="M278" s="182" t="s">
        <v>1713</v>
      </c>
      <c r="N278" s="182" t="s">
        <v>575</v>
      </c>
      <c r="O278" s="182" t="s">
        <v>1094</v>
      </c>
      <c r="P278" s="182" t="s">
        <v>575</v>
      </c>
      <c r="Q278" s="182" t="s">
        <v>1092</v>
      </c>
      <c r="R278" s="183">
        <v>43974</v>
      </c>
      <c r="S278" s="182" t="s">
        <v>1714</v>
      </c>
      <c r="T278" s="182" t="s">
        <v>575</v>
      </c>
    </row>
    <row r="279" spans="1:20" x14ac:dyDescent="0.35">
      <c r="A279" s="182" t="s">
        <v>1028</v>
      </c>
      <c r="B279" s="182" t="s">
        <v>1029</v>
      </c>
      <c r="C279" s="182" t="s">
        <v>1063</v>
      </c>
      <c r="D279" s="182" t="s">
        <v>1064</v>
      </c>
      <c r="E279" s="182" t="s">
        <v>574</v>
      </c>
      <c r="F279" s="182" t="s">
        <v>869</v>
      </c>
      <c r="G279" s="183">
        <v>43977</v>
      </c>
      <c r="H279" s="182" t="s">
        <v>1032</v>
      </c>
      <c r="I279" s="184">
        <v>6698.29</v>
      </c>
      <c r="J279" s="182" t="s">
        <v>1091</v>
      </c>
      <c r="K279" s="182" t="s">
        <v>1092</v>
      </c>
      <c r="L279" s="182"/>
      <c r="M279" s="182" t="s">
        <v>1715</v>
      </c>
      <c r="N279" s="182" t="s">
        <v>575</v>
      </c>
      <c r="O279" s="182" t="s">
        <v>1094</v>
      </c>
      <c r="P279" s="182" t="s">
        <v>575</v>
      </c>
      <c r="Q279" s="182" t="s">
        <v>1092</v>
      </c>
      <c r="R279" s="183">
        <v>43974</v>
      </c>
      <c r="S279" s="182" t="s">
        <v>1716</v>
      </c>
      <c r="T279" s="182" t="s">
        <v>575</v>
      </c>
    </row>
    <row r="280" spans="1:20" x14ac:dyDescent="0.35">
      <c r="A280" s="182" t="s">
        <v>1028</v>
      </c>
      <c r="B280" s="182" t="s">
        <v>1029</v>
      </c>
      <c r="C280" s="182" t="s">
        <v>1063</v>
      </c>
      <c r="D280" s="182" t="s">
        <v>1064</v>
      </c>
      <c r="E280" s="182" t="s">
        <v>574</v>
      </c>
      <c r="F280" s="182" t="s">
        <v>869</v>
      </c>
      <c r="G280" s="183">
        <v>43977</v>
      </c>
      <c r="H280" s="182" t="s">
        <v>1032</v>
      </c>
      <c r="I280" s="184">
        <v>8467.4599999999991</v>
      </c>
      <c r="J280" s="182" t="s">
        <v>1091</v>
      </c>
      <c r="K280" s="182" t="s">
        <v>1092</v>
      </c>
      <c r="L280" s="182"/>
      <c r="M280" s="182" t="s">
        <v>1717</v>
      </c>
      <c r="N280" s="182" t="s">
        <v>575</v>
      </c>
      <c r="O280" s="182" t="s">
        <v>1094</v>
      </c>
      <c r="P280" s="182" t="s">
        <v>575</v>
      </c>
      <c r="Q280" s="182" t="s">
        <v>1092</v>
      </c>
      <c r="R280" s="183">
        <v>43974</v>
      </c>
      <c r="S280" s="182" t="s">
        <v>1718</v>
      </c>
      <c r="T280" s="182" t="s">
        <v>575</v>
      </c>
    </row>
    <row r="281" spans="1:20" x14ac:dyDescent="0.35">
      <c r="A281" s="182" t="s">
        <v>1028</v>
      </c>
      <c r="B281" s="182" t="s">
        <v>1029</v>
      </c>
      <c r="C281" s="182" t="s">
        <v>1030</v>
      </c>
      <c r="D281" s="182" t="s">
        <v>1031</v>
      </c>
      <c r="E281" s="182" t="s">
        <v>574</v>
      </c>
      <c r="F281" s="182" t="s">
        <v>869</v>
      </c>
      <c r="G281" s="183">
        <v>43978</v>
      </c>
      <c r="H281" s="182" t="s">
        <v>1032</v>
      </c>
      <c r="I281" s="184">
        <v>14540.99</v>
      </c>
      <c r="J281" s="182" t="s">
        <v>1033</v>
      </c>
      <c r="K281" s="182" t="s">
        <v>1034</v>
      </c>
      <c r="L281" s="182"/>
      <c r="M281" s="182" t="s">
        <v>1719</v>
      </c>
      <c r="N281" s="182" t="s">
        <v>575</v>
      </c>
      <c r="O281" s="182" t="s">
        <v>1036</v>
      </c>
      <c r="P281" s="182" t="s">
        <v>575</v>
      </c>
      <c r="Q281" s="182" t="s">
        <v>1034</v>
      </c>
      <c r="R281" s="183">
        <v>43976</v>
      </c>
      <c r="S281" s="182" t="s">
        <v>1720</v>
      </c>
      <c r="T281" s="182" t="s">
        <v>575</v>
      </c>
    </row>
    <row r="282" spans="1:20" x14ac:dyDescent="0.35">
      <c r="A282" s="182" t="s">
        <v>1028</v>
      </c>
      <c r="B282" s="182" t="s">
        <v>1029</v>
      </c>
      <c r="C282" s="182" t="s">
        <v>1030</v>
      </c>
      <c r="D282" s="182" t="s">
        <v>1031</v>
      </c>
      <c r="E282" s="182" t="s">
        <v>574</v>
      </c>
      <c r="F282" s="182" t="s">
        <v>869</v>
      </c>
      <c r="G282" s="183">
        <v>43978</v>
      </c>
      <c r="H282" s="182" t="s">
        <v>1032</v>
      </c>
      <c r="I282" s="184">
        <v>5806.17</v>
      </c>
      <c r="J282" s="182" t="s">
        <v>1033</v>
      </c>
      <c r="K282" s="182" t="s">
        <v>1034</v>
      </c>
      <c r="L282" s="182"/>
      <c r="M282" s="182" t="s">
        <v>1721</v>
      </c>
      <c r="N282" s="182" t="s">
        <v>575</v>
      </c>
      <c r="O282" s="182" t="s">
        <v>1036</v>
      </c>
      <c r="P282" s="182" t="s">
        <v>575</v>
      </c>
      <c r="Q282" s="182" t="s">
        <v>1034</v>
      </c>
      <c r="R282" s="183">
        <v>43976</v>
      </c>
      <c r="S282" s="182" t="s">
        <v>1722</v>
      </c>
      <c r="T282" s="182" t="s">
        <v>575</v>
      </c>
    </row>
    <row r="283" spans="1:20" x14ac:dyDescent="0.35">
      <c r="A283" s="182" t="s">
        <v>1028</v>
      </c>
      <c r="B283" s="182" t="s">
        <v>1029</v>
      </c>
      <c r="C283" s="182" t="s">
        <v>1030</v>
      </c>
      <c r="D283" s="182" t="s">
        <v>1031</v>
      </c>
      <c r="E283" s="182" t="s">
        <v>574</v>
      </c>
      <c r="F283" s="182" t="s">
        <v>869</v>
      </c>
      <c r="G283" s="183">
        <v>43978</v>
      </c>
      <c r="H283" s="182" t="s">
        <v>1032</v>
      </c>
      <c r="I283" s="184">
        <v>106.33</v>
      </c>
      <c r="J283" s="182" t="s">
        <v>1033</v>
      </c>
      <c r="K283" s="182" t="s">
        <v>1034</v>
      </c>
      <c r="L283" s="182"/>
      <c r="M283" s="182" t="s">
        <v>1723</v>
      </c>
      <c r="N283" s="182" t="s">
        <v>575</v>
      </c>
      <c r="O283" s="182" t="s">
        <v>1036</v>
      </c>
      <c r="P283" s="182" t="s">
        <v>575</v>
      </c>
      <c r="Q283" s="182" t="s">
        <v>1034</v>
      </c>
      <c r="R283" s="183">
        <v>43976</v>
      </c>
      <c r="S283" s="182" t="s">
        <v>1724</v>
      </c>
      <c r="T283" s="182" t="s">
        <v>575</v>
      </c>
    </row>
    <row r="284" spans="1:20" x14ac:dyDescent="0.35">
      <c r="A284" s="182" t="s">
        <v>1028</v>
      </c>
      <c r="B284" s="182" t="s">
        <v>1029</v>
      </c>
      <c r="C284" s="182" t="s">
        <v>1030</v>
      </c>
      <c r="D284" s="182" t="s">
        <v>1031</v>
      </c>
      <c r="E284" s="182" t="s">
        <v>574</v>
      </c>
      <c r="F284" s="182" t="s">
        <v>869</v>
      </c>
      <c r="G284" s="183">
        <v>43978</v>
      </c>
      <c r="H284" s="182" t="s">
        <v>1032</v>
      </c>
      <c r="I284" s="184">
        <v>19639.82</v>
      </c>
      <c r="J284" s="182" t="s">
        <v>1033</v>
      </c>
      <c r="K284" s="182" t="s">
        <v>1034</v>
      </c>
      <c r="L284" s="182"/>
      <c r="M284" s="182" t="s">
        <v>1725</v>
      </c>
      <c r="N284" s="182" t="s">
        <v>575</v>
      </c>
      <c r="O284" s="182" t="s">
        <v>1036</v>
      </c>
      <c r="P284" s="182" t="s">
        <v>575</v>
      </c>
      <c r="Q284" s="182" t="s">
        <v>1034</v>
      </c>
      <c r="R284" s="183">
        <v>43976</v>
      </c>
      <c r="S284" s="182" t="s">
        <v>1726</v>
      </c>
      <c r="T284" s="182" t="s">
        <v>575</v>
      </c>
    </row>
    <row r="285" spans="1:20" x14ac:dyDescent="0.35">
      <c r="A285" s="182" t="s">
        <v>1028</v>
      </c>
      <c r="B285" s="182" t="s">
        <v>1029</v>
      </c>
      <c r="C285" s="182" t="s">
        <v>1030</v>
      </c>
      <c r="D285" s="182" t="s">
        <v>1031</v>
      </c>
      <c r="E285" s="182" t="s">
        <v>574</v>
      </c>
      <c r="F285" s="182" t="s">
        <v>869</v>
      </c>
      <c r="G285" s="183">
        <v>43978</v>
      </c>
      <c r="H285" s="182" t="s">
        <v>1032</v>
      </c>
      <c r="I285" s="184">
        <v>600.01</v>
      </c>
      <c r="J285" s="182" t="s">
        <v>1033</v>
      </c>
      <c r="K285" s="182" t="s">
        <v>1034</v>
      </c>
      <c r="L285" s="182"/>
      <c r="M285" s="182" t="s">
        <v>1727</v>
      </c>
      <c r="N285" s="182" t="s">
        <v>575</v>
      </c>
      <c r="O285" s="182" t="s">
        <v>1036</v>
      </c>
      <c r="P285" s="182" t="s">
        <v>575</v>
      </c>
      <c r="Q285" s="182" t="s">
        <v>1034</v>
      </c>
      <c r="R285" s="183">
        <v>43976</v>
      </c>
      <c r="S285" s="182" t="s">
        <v>1728</v>
      </c>
      <c r="T285" s="182" t="s">
        <v>575</v>
      </c>
    </row>
    <row r="286" spans="1:20" x14ac:dyDescent="0.35">
      <c r="A286" s="182" t="s">
        <v>1028</v>
      </c>
      <c r="B286" s="182" t="s">
        <v>1029</v>
      </c>
      <c r="C286" s="182" t="s">
        <v>1030</v>
      </c>
      <c r="D286" s="182" t="s">
        <v>1031</v>
      </c>
      <c r="E286" s="182" t="s">
        <v>574</v>
      </c>
      <c r="F286" s="182" t="s">
        <v>869</v>
      </c>
      <c r="G286" s="183">
        <v>43978</v>
      </c>
      <c r="H286" s="182" t="s">
        <v>1032</v>
      </c>
      <c r="I286" s="184">
        <v>61130.29</v>
      </c>
      <c r="J286" s="182" t="s">
        <v>1033</v>
      </c>
      <c r="K286" s="182" t="s">
        <v>1034</v>
      </c>
      <c r="L286" s="182"/>
      <c r="M286" s="182" t="s">
        <v>1729</v>
      </c>
      <c r="N286" s="182" t="s">
        <v>575</v>
      </c>
      <c r="O286" s="182" t="s">
        <v>1036</v>
      </c>
      <c r="P286" s="182" t="s">
        <v>575</v>
      </c>
      <c r="Q286" s="182" t="s">
        <v>1034</v>
      </c>
      <c r="R286" s="183">
        <v>43976</v>
      </c>
      <c r="S286" s="182" t="s">
        <v>1730</v>
      </c>
      <c r="T286" s="182" t="s">
        <v>575</v>
      </c>
    </row>
    <row r="287" spans="1:20" x14ac:dyDescent="0.35">
      <c r="A287" s="182" t="s">
        <v>1028</v>
      </c>
      <c r="B287" s="182" t="s">
        <v>1029</v>
      </c>
      <c r="C287" s="182" t="s">
        <v>1030</v>
      </c>
      <c r="D287" s="182" t="s">
        <v>1031</v>
      </c>
      <c r="E287" s="182" t="s">
        <v>574</v>
      </c>
      <c r="F287" s="182" t="s">
        <v>869</v>
      </c>
      <c r="G287" s="183">
        <v>43978</v>
      </c>
      <c r="H287" s="182" t="s">
        <v>1032</v>
      </c>
      <c r="I287" s="184">
        <v>120.06</v>
      </c>
      <c r="J287" s="182" t="s">
        <v>1033</v>
      </c>
      <c r="K287" s="182" t="s">
        <v>1034</v>
      </c>
      <c r="L287" s="182"/>
      <c r="M287" s="182" t="s">
        <v>1731</v>
      </c>
      <c r="N287" s="182" t="s">
        <v>575</v>
      </c>
      <c r="O287" s="182" t="s">
        <v>1036</v>
      </c>
      <c r="P287" s="182" t="s">
        <v>575</v>
      </c>
      <c r="Q287" s="182" t="s">
        <v>1034</v>
      </c>
      <c r="R287" s="183">
        <v>43976</v>
      </c>
      <c r="S287" s="182" t="s">
        <v>1732</v>
      </c>
      <c r="T287" s="182" t="s">
        <v>575</v>
      </c>
    </row>
    <row r="288" spans="1:20" x14ac:dyDescent="0.35">
      <c r="A288" s="182" t="s">
        <v>1028</v>
      </c>
      <c r="B288" s="182" t="s">
        <v>1029</v>
      </c>
      <c r="C288" s="182" t="s">
        <v>1030</v>
      </c>
      <c r="D288" s="182" t="s">
        <v>1031</v>
      </c>
      <c r="E288" s="182" t="s">
        <v>574</v>
      </c>
      <c r="F288" s="182" t="s">
        <v>869</v>
      </c>
      <c r="G288" s="183">
        <v>43978</v>
      </c>
      <c r="H288" s="182" t="s">
        <v>1032</v>
      </c>
      <c r="I288" s="184">
        <v>18862.07</v>
      </c>
      <c r="J288" s="182" t="s">
        <v>1033</v>
      </c>
      <c r="K288" s="182" t="s">
        <v>1034</v>
      </c>
      <c r="L288" s="182"/>
      <c r="M288" s="182" t="s">
        <v>1733</v>
      </c>
      <c r="N288" s="182" t="s">
        <v>575</v>
      </c>
      <c r="O288" s="182" t="s">
        <v>1036</v>
      </c>
      <c r="P288" s="182" t="s">
        <v>575</v>
      </c>
      <c r="Q288" s="182" t="s">
        <v>1034</v>
      </c>
      <c r="R288" s="183">
        <v>43976</v>
      </c>
      <c r="S288" s="182" t="s">
        <v>1734</v>
      </c>
      <c r="T288" s="182" t="s">
        <v>575</v>
      </c>
    </row>
    <row r="289" spans="1:20" x14ac:dyDescent="0.35">
      <c r="A289" s="182" t="s">
        <v>1028</v>
      </c>
      <c r="B289" s="182" t="s">
        <v>1029</v>
      </c>
      <c r="C289" s="182" t="s">
        <v>1030</v>
      </c>
      <c r="D289" s="182" t="s">
        <v>1031</v>
      </c>
      <c r="E289" s="182" t="s">
        <v>574</v>
      </c>
      <c r="F289" s="182" t="s">
        <v>869</v>
      </c>
      <c r="G289" s="183">
        <v>43978</v>
      </c>
      <c r="H289" s="182" t="s">
        <v>1032</v>
      </c>
      <c r="I289" s="184">
        <v>844.03</v>
      </c>
      <c r="J289" s="182" t="s">
        <v>1033</v>
      </c>
      <c r="K289" s="182" t="s">
        <v>1034</v>
      </c>
      <c r="L289" s="182"/>
      <c r="M289" s="182" t="s">
        <v>1735</v>
      </c>
      <c r="N289" s="182" t="s">
        <v>575</v>
      </c>
      <c r="O289" s="182" t="s">
        <v>1036</v>
      </c>
      <c r="P289" s="182" t="s">
        <v>575</v>
      </c>
      <c r="Q289" s="182" t="s">
        <v>1034</v>
      </c>
      <c r="R289" s="183">
        <v>43976</v>
      </c>
      <c r="S289" s="182" t="s">
        <v>1736</v>
      </c>
      <c r="T289" s="182" t="s">
        <v>575</v>
      </c>
    </row>
    <row r="290" spans="1:20" x14ac:dyDescent="0.35">
      <c r="A290" s="182" t="s">
        <v>1028</v>
      </c>
      <c r="B290" s="182" t="s">
        <v>1029</v>
      </c>
      <c r="C290" s="182" t="s">
        <v>1030</v>
      </c>
      <c r="D290" s="182" t="s">
        <v>1031</v>
      </c>
      <c r="E290" s="182" t="s">
        <v>574</v>
      </c>
      <c r="F290" s="182" t="s">
        <v>869</v>
      </c>
      <c r="G290" s="183">
        <v>43978</v>
      </c>
      <c r="H290" s="182" t="s">
        <v>1032</v>
      </c>
      <c r="I290" s="184">
        <v>19629.61</v>
      </c>
      <c r="J290" s="182" t="s">
        <v>1033</v>
      </c>
      <c r="K290" s="182" t="s">
        <v>1034</v>
      </c>
      <c r="L290" s="182"/>
      <c r="M290" s="182" t="s">
        <v>1737</v>
      </c>
      <c r="N290" s="182" t="s">
        <v>575</v>
      </c>
      <c r="O290" s="182" t="s">
        <v>1036</v>
      </c>
      <c r="P290" s="182" t="s">
        <v>575</v>
      </c>
      <c r="Q290" s="182" t="s">
        <v>1034</v>
      </c>
      <c r="R290" s="183">
        <v>43976</v>
      </c>
      <c r="S290" s="182" t="s">
        <v>1738</v>
      </c>
      <c r="T290" s="182" t="s">
        <v>575</v>
      </c>
    </row>
    <row r="291" spans="1:20" x14ac:dyDescent="0.35">
      <c r="A291" s="182" t="s">
        <v>1028</v>
      </c>
      <c r="B291" s="182" t="s">
        <v>1029</v>
      </c>
      <c r="C291" s="182" t="s">
        <v>1030</v>
      </c>
      <c r="D291" s="182" t="s">
        <v>1031</v>
      </c>
      <c r="E291" s="182" t="s">
        <v>574</v>
      </c>
      <c r="F291" s="182" t="s">
        <v>869</v>
      </c>
      <c r="G291" s="183">
        <v>43978</v>
      </c>
      <c r="H291" s="182" t="s">
        <v>1032</v>
      </c>
      <c r="I291" s="184">
        <v>14819.93</v>
      </c>
      <c r="J291" s="182" t="s">
        <v>1033</v>
      </c>
      <c r="K291" s="182" t="s">
        <v>1034</v>
      </c>
      <c r="L291" s="182"/>
      <c r="M291" s="182" t="s">
        <v>1739</v>
      </c>
      <c r="N291" s="182" t="s">
        <v>575</v>
      </c>
      <c r="O291" s="182" t="s">
        <v>1036</v>
      </c>
      <c r="P291" s="182" t="s">
        <v>575</v>
      </c>
      <c r="Q291" s="182" t="s">
        <v>1034</v>
      </c>
      <c r="R291" s="183">
        <v>43976</v>
      </c>
      <c r="S291" s="182" t="s">
        <v>1740</v>
      </c>
      <c r="T291" s="182" t="s">
        <v>575</v>
      </c>
    </row>
    <row r="292" spans="1:20" x14ac:dyDescent="0.35">
      <c r="A292" s="182" t="s">
        <v>1028</v>
      </c>
      <c r="B292" s="182" t="s">
        <v>1029</v>
      </c>
      <c r="C292" s="182" t="s">
        <v>1030</v>
      </c>
      <c r="D292" s="182" t="s">
        <v>1031</v>
      </c>
      <c r="E292" s="182" t="s">
        <v>574</v>
      </c>
      <c r="F292" s="182" t="s">
        <v>869</v>
      </c>
      <c r="G292" s="183">
        <v>43978</v>
      </c>
      <c r="H292" s="182" t="s">
        <v>1032</v>
      </c>
      <c r="I292" s="184">
        <v>49589.54</v>
      </c>
      <c r="J292" s="182" t="s">
        <v>1033</v>
      </c>
      <c r="K292" s="182" t="s">
        <v>1034</v>
      </c>
      <c r="L292" s="182"/>
      <c r="M292" s="182" t="s">
        <v>1741</v>
      </c>
      <c r="N292" s="182" t="s">
        <v>575</v>
      </c>
      <c r="O292" s="182" t="s">
        <v>1036</v>
      </c>
      <c r="P292" s="182" t="s">
        <v>575</v>
      </c>
      <c r="Q292" s="182" t="s">
        <v>1034</v>
      </c>
      <c r="R292" s="183">
        <v>43976</v>
      </c>
      <c r="S292" s="182" t="s">
        <v>1742</v>
      </c>
      <c r="T292" s="182" t="s">
        <v>575</v>
      </c>
    </row>
    <row r="293" spans="1:20" x14ac:dyDescent="0.35">
      <c r="A293" s="182" t="s">
        <v>1028</v>
      </c>
      <c r="B293" s="182" t="s">
        <v>1029</v>
      </c>
      <c r="C293" s="182" t="s">
        <v>1030</v>
      </c>
      <c r="D293" s="182" t="s">
        <v>1031</v>
      </c>
      <c r="E293" s="182" t="s">
        <v>574</v>
      </c>
      <c r="F293" s="182" t="s">
        <v>869</v>
      </c>
      <c r="G293" s="183">
        <v>43978</v>
      </c>
      <c r="H293" s="182" t="s">
        <v>1032</v>
      </c>
      <c r="I293" s="184">
        <v>5711.34</v>
      </c>
      <c r="J293" s="182" t="s">
        <v>1033</v>
      </c>
      <c r="K293" s="182" t="s">
        <v>1034</v>
      </c>
      <c r="L293" s="182"/>
      <c r="M293" s="182" t="s">
        <v>1743</v>
      </c>
      <c r="N293" s="182" t="s">
        <v>575</v>
      </c>
      <c r="O293" s="182" t="s">
        <v>1036</v>
      </c>
      <c r="P293" s="182" t="s">
        <v>575</v>
      </c>
      <c r="Q293" s="182" t="s">
        <v>1034</v>
      </c>
      <c r="R293" s="183">
        <v>43976</v>
      </c>
      <c r="S293" s="182" t="s">
        <v>1744</v>
      </c>
      <c r="T293" s="182" t="s">
        <v>575</v>
      </c>
    </row>
    <row r="294" spans="1:20" x14ac:dyDescent="0.35">
      <c r="A294" s="182" t="s">
        <v>1028</v>
      </c>
      <c r="B294" s="182" t="s">
        <v>1029</v>
      </c>
      <c r="C294" s="182" t="s">
        <v>1030</v>
      </c>
      <c r="D294" s="182" t="s">
        <v>1031</v>
      </c>
      <c r="E294" s="182" t="s">
        <v>574</v>
      </c>
      <c r="F294" s="182" t="s">
        <v>869</v>
      </c>
      <c r="G294" s="183">
        <v>43978</v>
      </c>
      <c r="H294" s="182" t="s">
        <v>1032</v>
      </c>
      <c r="I294" s="184">
        <v>2162.9699999999998</v>
      </c>
      <c r="J294" s="182" t="s">
        <v>1033</v>
      </c>
      <c r="K294" s="182" t="s">
        <v>1034</v>
      </c>
      <c r="L294" s="182"/>
      <c r="M294" s="182" t="s">
        <v>1745</v>
      </c>
      <c r="N294" s="182" t="s">
        <v>575</v>
      </c>
      <c r="O294" s="182" t="s">
        <v>1036</v>
      </c>
      <c r="P294" s="182" t="s">
        <v>575</v>
      </c>
      <c r="Q294" s="182" t="s">
        <v>1034</v>
      </c>
      <c r="R294" s="183">
        <v>43976</v>
      </c>
      <c r="S294" s="182" t="s">
        <v>1746</v>
      </c>
      <c r="T294" s="182" t="s">
        <v>575</v>
      </c>
    </row>
    <row r="295" spans="1:20" x14ac:dyDescent="0.35">
      <c r="A295" s="182" t="s">
        <v>1028</v>
      </c>
      <c r="B295" s="182" t="s">
        <v>1029</v>
      </c>
      <c r="C295" s="182" t="s">
        <v>1030</v>
      </c>
      <c r="D295" s="182" t="s">
        <v>1031</v>
      </c>
      <c r="E295" s="182" t="s">
        <v>574</v>
      </c>
      <c r="F295" s="182" t="s">
        <v>869</v>
      </c>
      <c r="G295" s="183">
        <v>43979</v>
      </c>
      <c r="H295" s="182" t="s">
        <v>1032</v>
      </c>
      <c r="I295" s="184">
        <v>3013.65</v>
      </c>
      <c r="J295" s="182" t="s">
        <v>1112</v>
      </c>
      <c r="K295" s="182" t="s">
        <v>1123</v>
      </c>
      <c r="L295" s="182"/>
      <c r="M295" s="182" t="s">
        <v>1747</v>
      </c>
      <c r="N295" s="182" t="s">
        <v>575</v>
      </c>
      <c r="O295" s="182" t="s">
        <v>1125</v>
      </c>
      <c r="P295" s="182" t="s">
        <v>575</v>
      </c>
      <c r="Q295" s="182" t="s">
        <v>1123</v>
      </c>
      <c r="R295" s="183">
        <v>43977</v>
      </c>
      <c r="S295" s="182" t="s">
        <v>1748</v>
      </c>
      <c r="T295" s="182" t="s">
        <v>575</v>
      </c>
    </row>
    <row r="296" spans="1:20" x14ac:dyDescent="0.35">
      <c r="A296" s="182" t="s">
        <v>1028</v>
      </c>
      <c r="B296" s="182" t="s">
        <v>1029</v>
      </c>
      <c r="C296" s="182" t="s">
        <v>1030</v>
      </c>
      <c r="D296" s="182" t="s">
        <v>1031</v>
      </c>
      <c r="E296" s="182" t="s">
        <v>574</v>
      </c>
      <c r="F296" s="182" t="s">
        <v>869</v>
      </c>
      <c r="G296" s="183">
        <v>43979</v>
      </c>
      <c r="H296" s="182" t="s">
        <v>1032</v>
      </c>
      <c r="I296" s="184">
        <v>20787.919999999998</v>
      </c>
      <c r="J296" s="182" t="s">
        <v>1112</v>
      </c>
      <c r="K296" s="182" t="s">
        <v>1113</v>
      </c>
      <c r="L296" s="182"/>
      <c r="M296" s="182" t="s">
        <v>1749</v>
      </c>
      <c r="N296" s="182" t="s">
        <v>575</v>
      </c>
      <c r="O296" s="182" t="s">
        <v>1115</v>
      </c>
      <c r="P296" s="182" t="s">
        <v>575</v>
      </c>
      <c r="Q296" s="182" t="s">
        <v>1113</v>
      </c>
      <c r="R296" s="183">
        <v>43977</v>
      </c>
      <c r="S296" s="182" t="s">
        <v>1750</v>
      </c>
      <c r="T296" s="182" t="s">
        <v>575</v>
      </c>
    </row>
    <row r="297" spans="1:20" x14ac:dyDescent="0.35">
      <c r="A297" s="182" t="s">
        <v>1028</v>
      </c>
      <c r="B297" s="182" t="s">
        <v>1029</v>
      </c>
      <c r="C297" s="182" t="s">
        <v>1030</v>
      </c>
      <c r="D297" s="182" t="s">
        <v>1031</v>
      </c>
      <c r="E297" s="182" t="s">
        <v>574</v>
      </c>
      <c r="F297" s="182" t="s">
        <v>869</v>
      </c>
      <c r="G297" s="183">
        <v>43979</v>
      </c>
      <c r="H297" s="182" t="s">
        <v>1032</v>
      </c>
      <c r="I297" s="184">
        <v>16321.86</v>
      </c>
      <c r="J297" s="182" t="s">
        <v>1112</v>
      </c>
      <c r="K297" s="182" t="s">
        <v>1113</v>
      </c>
      <c r="L297" s="182"/>
      <c r="M297" s="182" t="s">
        <v>1751</v>
      </c>
      <c r="N297" s="182" t="s">
        <v>575</v>
      </c>
      <c r="O297" s="182" t="s">
        <v>1115</v>
      </c>
      <c r="P297" s="182" t="s">
        <v>575</v>
      </c>
      <c r="Q297" s="182" t="s">
        <v>1113</v>
      </c>
      <c r="R297" s="183">
        <v>43977</v>
      </c>
      <c r="S297" s="182" t="s">
        <v>1752</v>
      </c>
      <c r="T297" s="182" t="s">
        <v>575</v>
      </c>
    </row>
    <row r="298" spans="1:20" x14ac:dyDescent="0.35">
      <c r="A298" s="182" t="s">
        <v>1028</v>
      </c>
      <c r="B298" s="182" t="s">
        <v>1029</v>
      </c>
      <c r="C298" s="182" t="s">
        <v>1030</v>
      </c>
      <c r="D298" s="182" t="s">
        <v>1031</v>
      </c>
      <c r="E298" s="182" t="s">
        <v>574</v>
      </c>
      <c r="F298" s="182" t="s">
        <v>869</v>
      </c>
      <c r="G298" s="183">
        <v>43979</v>
      </c>
      <c r="H298" s="182" t="s">
        <v>1032</v>
      </c>
      <c r="I298" s="184">
        <v>1506.82</v>
      </c>
      <c r="J298" s="182" t="s">
        <v>1112</v>
      </c>
      <c r="K298" s="182" t="s">
        <v>1113</v>
      </c>
      <c r="L298" s="182"/>
      <c r="M298" s="182" t="s">
        <v>1753</v>
      </c>
      <c r="N298" s="182" t="s">
        <v>575</v>
      </c>
      <c r="O298" s="182" t="s">
        <v>1115</v>
      </c>
      <c r="P298" s="182" t="s">
        <v>575</v>
      </c>
      <c r="Q298" s="182" t="s">
        <v>1113</v>
      </c>
      <c r="R298" s="183">
        <v>43977</v>
      </c>
      <c r="S298" s="182" t="s">
        <v>1754</v>
      </c>
      <c r="T298" s="182" t="s">
        <v>575</v>
      </c>
    </row>
    <row r="299" spans="1:20" x14ac:dyDescent="0.35">
      <c r="A299" s="182" t="s">
        <v>1028</v>
      </c>
      <c r="B299" s="182" t="s">
        <v>1029</v>
      </c>
      <c r="C299" s="182" t="s">
        <v>1030</v>
      </c>
      <c r="D299" s="182" t="s">
        <v>1031</v>
      </c>
      <c r="E299" s="182" t="s">
        <v>574</v>
      </c>
      <c r="F299" s="182" t="s">
        <v>869</v>
      </c>
      <c r="G299" s="183">
        <v>43979</v>
      </c>
      <c r="H299" s="182" t="s">
        <v>1032</v>
      </c>
      <c r="I299" s="184">
        <v>4520.7299999999996</v>
      </c>
      <c r="J299" s="182" t="s">
        <v>1112</v>
      </c>
      <c r="K299" s="182" t="s">
        <v>1113</v>
      </c>
      <c r="L299" s="182"/>
      <c r="M299" s="182" t="s">
        <v>1755</v>
      </c>
      <c r="N299" s="182" t="s">
        <v>575</v>
      </c>
      <c r="O299" s="182" t="s">
        <v>1115</v>
      </c>
      <c r="P299" s="182" t="s">
        <v>575</v>
      </c>
      <c r="Q299" s="182" t="s">
        <v>1113</v>
      </c>
      <c r="R299" s="183">
        <v>43977</v>
      </c>
      <c r="S299" s="182" t="s">
        <v>1756</v>
      </c>
      <c r="T299" s="182" t="s">
        <v>575</v>
      </c>
    </row>
    <row r="300" spans="1:20" x14ac:dyDescent="0.35">
      <c r="A300" s="182" t="s">
        <v>1028</v>
      </c>
      <c r="B300" s="182" t="s">
        <v>1029</v>
      </c>
      <c r="C300" s="182" t="s">
        <v>1030</v>
      </c>
      <c r="D300" s="182" t="s">
        <v>1031</v>
      </c>
      <c r="E300" s="182" t="s">
        <v>574</v>
      </c>
      <c r="F300" s="182" t="s">
        <v>869</v>
      </c>
      <c r="G300" s="183">
        <v>43979</v>
      </c>
      <c r="H300" s="182" t="s">
        <v>1032</v>
      </c>
      <c r="I300" s="184">
        <v>7211.47</v>
      </c>
      <c r="J300" s="182" t="s">
        <v>1112</v>
      </c>
      <c r="K300" s="182" t="s">
        <v>1123</v>
      </c>
      <c r="L300" s="182"/>
      <c r="M300" s="182" t="s">
        <v>1757</v>
      </c>
      <c r="N300" s="182" t="s">
        <v>575</v>
      </c>
      <c r="O300" s="182" t="s">
        <v>1125</v>
      </c>
      <c r="P300" s="182" t="s">
        <v>575</v>
      </c>
      <c r="Q300" s="182" t="s">
        <v>1123</v>
      </c>
      <c r="R300" s="183">
        <v>43977</v>
      </c>
      <c r="S300" s="182" t="s">
        <v>1758</v>
      </c>
      <c r="T300" s="182" t="s">
        <v>575</v>
      </c>
    </row>
    <row r="301" spans="1:20" x14ac:dyDescent="0.35">
      <c r="A301" s="182" t="s">
        <v>1028</v>
      </c>
      <c r="B301" s="182" t="s">
        <v>1029</v>
      </c>
      <c r="C301" s="182" t="s">
        <v>1030</v>
      </c>
      <c r="D301" s="182" t="s">
        <v>1031</v>
      </c>
      <c r="E301" s="182" t="s">
        <v>574</v>
      </c>
      <c r="F301" s="182" t="s">
        <v>869</v>
      </c>
      <c r="G301" s="183">
        <v>43979</v>
      </c>
      <c r="H301" s="182" t="s">
        <v>1032</v>
      </c>
      <c r="I301" s="184">
        <v>3013.65</v>
      </c>
      <c r="J301" s="182" t="s">
        <v>1112</v>
      </c>
      <c r="K301" s="182" t="s">
        <v>1123</v>
      </c>
      <c r="L301" s="182"/>
      <c r="M301" s="182" t="s">
        <v>1759</v>
      </c>
      <c r="N301" s="182" t="s">
        <v>575</v>
      </c>
      <c r="O301" s="182" t="s">
        <v>1125</v>
      </c>
      <c r="P301" s="182" t="s">
        <v>575</v>
      </c>
      <c r="Q301" s="182" t="s">
        <v>1123</v>
      </c>
      <c r="R301" s="183">
        <v>43977</v>
      </c>
      <c r="S301" s="182" t="s">
        <v>1760</v>
      </c>
      <c r="T301" s="182" t="s">
        <v>575</v>
      </c>
    </row>
    <row r="302" spans="1:20" x14ac:dyDescent="0.35">
      <c r="A302" s="182" t="s">
        <v>1028</v>
      </c>
      <c r="B302" s="182" t="s">
        <v>1029</v>
      </c>
      <c r="C302" s="182" t="s">
        <v>1030</v>
      </c>
      <c r="D302" s="182" t="s">
        <v>1031</v>
      </c>
      <c r="E302" s="182" t="s">
        <v>574</v>
      </c>
      <c r="F302" s="182" t="s">
        <v>869</v>
      </c>
      <c r="G302" s="183">
        <v>43979</v>
      </c>
      <c r="H302" s="182" t="s">
        <v>1032</v>
      </c>
      <c r="I302" s="184">
        <v>108944.15</v>
      </c>
      <c r="J302" s="182" t="s">
        <v>1112</v>
      </c>
      <c r="K302" s="182" t="s">
        <v>1113</v>
      </c>
      <c r="L302" s="182"/>
      <c r="M302" s="182" t="s">
        <v>1761</v>
      </c>
      <c r="N302" s="182" t="s">
        <v>575</v>
      </c>
      <c r="O302" s="182" t="s">
        <v>1115</v>
      </c>
      <c r="P302" s="182" t="s">
        <v>575</v>
      </c>
      <c r="Q302" s="182" t="s">
        <v>1113</v>
      </c>
      <c r="R302" s="183">
        <v>43977</v>
      </c>
      <c r="S302" s="182" t="s">
        <v>1762</v>
      </c>
      <c r="T302" s="182" t="s">
        <v>575</v>
      </c>
    </row>
    <row r="303" spans="1:20" x14ac:dyDescent="0.35">
      <c r="A303" s="182" t="s">
        <v>1028</v>
      </c>
      <c r="B303" s="182" t="s">
        <v>1029</v>
      </c>
      <c r="C303" s="182" t="s">
        <v>1030</v>
      </c>
      <c r="D303" s="182" t="s">
        <v>1031</v>
      </c>
      <c r="E303" s="182" t="s">
        <v>574</v>
      </c>
      <c r="F303" s="182" t="s">
        <v>869</v>
      </c>
      <c r="G303" s="183">
        <v>43979</v>
      </c>
      <c r="H303" s="182" t="s">
        <v>1032</v>
      </c>
      <c r="I303" s="184">
        <v>165990.9</v>
      </c>
      <c r="J303" s="182" t="s">
        <v>1112</v>
      </c>
      <c r="K303" s="182" t="s">
        <v>1113</v>
      </c>
      <c r="L303" s="182"/>
      <c r="M303" s="182" t="s">
        <v>1761</v>
      </c>
      <c r="N303" s="182" t="s">
        <v>575</v>
      </c>
      <c r="O303" s="182" t="s">
        <v>1115</v>
      </c>
      <c r="P303" s="182" t="s">
        <v>575</v>
      </c>
      <c r="Q303" s="182" t="s">
        <v>1113</v>
      </c>
      <c r="R303" s="183">
        <v>43977</v>
      </c>
      <c r="S303" s="182" t="s">
        <v>1762</v>
      </c>
      <c r="T303" s="182" t="s">
        <v>575</v>
      </c>
    </row>
    <row r="304" spans="1:20" x14ac:dyDescent="0.35">
      <c r="A304" s="182" t="s">
        <v>1028</v>
      </c>
      <c r="B304" s="182" t="s">
        <v>1029</v>
      </c>
      <c r="C304" s="182" t="s">
        <v>579</v>
      </c>
      <c r="D304" s="182" t="s">
        <v>1071</v>
      </c>
      <c r="E304" s="182" t="s">
        <v>1188</v>
      </c>
      <c r="F304" s="182" t="s">
        <v>869</v>
      </c>
      <c r="G304" s="183">
        <v>43982</v>
      </c>
      <c r="H304" s="182" t="s">
        <v>1032</v>
      </c>
      <c r="I304" s="184">
        <v>50891.96</v>
      </c>
      <c r="J304" s="182" t="s">
        <v>1189</v>
      </c>
      <c r="K304" s="182" t="s">
        <v>575</v>
      </c>
      <c r="L304" s="182"/>
      <c r="M304" s="182" t="s">
        <v>1763</v>
      </c>
      <c r="N304" s="182" t="s">
        <v>575</v>
      </c>
      <c r="O304" s="182" t="s">
        <v>575</v>
      </c>
      <c r="P304" s="182" t="s">
        <v>575</v>
      </c>
      <c r="Q304" s="182" t="s">
        <v>1191</v>
      </c>
      <c r="R304" s="183">
        <v>43982</v>
      </c>
      <c r="S304" s="182" t="s">
        <v>1764</v>
      </c>
      <c r="T304" s="182" t="s">
        <v>575</v>
      </c>
    </row>
    <row r="305" spans="1:20" x14ac:dyDescent="0.35">
      <c r="A305" s="182" t="s">
        <v>1028</v>
      </c>
      <c r="B305" s="182" t="s">
        <v>1029</v>
      </c>
      <c r="C305" s="182" t="s">
        <v>579</v>
      </c>
      <c r="D305" s="182" t="s">
        <v>1071</v>
      </c>
      <c r="E305" s="182" t="s">
        <v>1188</v>
      </c>
      <c r="F305" s="182" t="s">
        <v>869</v>
      </c>
      <c r="G305" s="183">
        <v>43982</v>
      </c>
      <c r="H305" s="182" t="s">
        <v>1032</v>
      </c>
      <c r="I305" s="184">
        <v>26913.759999999998</v>
      </c>
      <c r="J305" s="182" t="s">
        <v>1189</v>
      </c>
      <c r="K305" s="182" t="s">
        <v>575</v>
      </c>
      <c r="L305" s="182"/>
      <c r="M305" s="182" t="s">
        <v>1763</v>
      </c>
      <c r="N305" s="182" t="s">
        <v>575</v>
      </c>
      <c r="O305" s="182" t="s">
        <v>575</v>
      </c>
      <c r="P305" s="182" t="s">
        <v>575</v>
      </c>
      <c r="Q305" s="182" t="s">
        <v>1191</v>
      </c>
      <c r="R305" s="183">
        <v>43982</v>
      </c>
      <c r="S305" s="182" t="s">
        <v>1764</v>
      </c>
      <c r="T305" s="182" t="s">
        <v>575</v>
      </c>
    </row>
    <row r="306" spans="1:20" x14ac:dyDescent="0.35">
      <c r="A306" s="182" t="s">
        <v>1028</v>
      </c>
      <c r="B306" s="182" t="s">
        <v>1029</v>
      </c>
      <c r="C306" s="182" t="s">
        <v>579</v>
      </c>
      <c r="D306" s="182" t="s">
        <v>1071</v>
      </c>
      <c r="E306" s="182" t="s">
        <v>1188</v>
      </c>
      <c r="F306" s="182" t="s">
        <v>869</v>
      </c>
      <c r="G306" s="183">
        <v>43982</v>
      </c>
      <c r="H306" s="182" t="s">
        <v>1032</v>
      </c>
      <c r="I306" s="184">
        <v>13784.97</v>
      </c>
      <c r="J306" s="182" t="s">
        <v>1189</v>
      </c>
      <c r="K306" s="182" t="s">
        <v>575</v>
      </c>
      <c r="L306" s="182"/>
      <c r="M306" s="182" t="s">
        <v>1763</v>
      </c>
      <c r="N306" s="182" t="s">
        <v>575</v>
      </c>
      <c r="O306" s="182" t="s">
        <v>575</v>
      </c>
      <c r="P306" s="182" t="s">
        <v>575</v>
      </c>
      <c r="Q306" s="182" t="s">
        <v>1191</v>
      </c>
      <c r="R306" s="183">
        <v>43982</v>
      </c>
      <c r="S306" s="182" t="s">
        <v>1764</v>
      </c>
      <c r="T306" s="182" t="s">
        <v>575</v>
      </c>
    </row>
    <row r="307" spans="1:20" x14ac:dyDescent="0.35">
      <c r="A307" s="182" t="s">
        <v>1028</v>
      </c>
      <c r="B307" s="182" t="s">
        <v>1029</v>
      </c>
      <c r="C307" s="182" t="s">
        <v>1063</v>
      </c>
      <c r="D307" s="182" t="s">
        <v>1064</v>
      </c>
      <c r="E307" s="182" t="s">
        <v>574</v>
      </c>
      <c r="F307" s="182" t="s">
        <v>740</v>
      </c>
      <c r="G307" s="183">
        <v>43984</v>
      </c>
      <c r="H307" s="182" t="s">
        <v>1032</v>
      </c>
      <c r="I307" s="184">
        <v>4433.25</v>
      </c>
      <c r="J307" s="182" t="s">
        <v>1143</v>
      </c>
      <c r="K307" s="182" t="s">
        <v>1065</v>
      </c>
      <c r="L307" s="182"/>
      <c r="M307" s="182" t="s">
        <v>1765</v>
      </c>
      <c r="N307" s="182" t="s">
        <v>575</v>
      </c>
      <c r="O307" s="182" t="s">
        <v>1067</v>
      </c>
      <c r="P307" s="182" t="s">
        <v>575</v>
      </c>
      <c r="Q307" s="182" t="s">
        <v>1065</v>
      </c>
      <c r="R307" s="183">
        <v>43965</v>
      </c>
      <c r="S307" s="182" t="s">
        <v>1766</v>
      </c>
      <c r="T307" s="182" t="s">
        <v>575</v>
      </c>
    </row>
    <row r="308" spans="1:20" x14ac:dyDescent="0.35">
      <c r="A308" s="182" t="s">
        <v>1028</v>
      </c>
      <c r="B308" s="182" t="s">
        <v>1029</v>
      </c>
      <c r="C308" s="182" t="s">
        <v>1030</v>
      </c>
      <c r="D308" s="182" t="s">
        <v>1031</v>
      </c>
      <c r="E308" s="182" t="s">
        <v>574</v>
      </c>
      <c r="F308" s="182" t="s">
        <v>740</v>
      </c>
      <c r="G308" s="183">
        <v>43984</v>
      </c>
      <c r="H308" s="182" t="s">
        <v>1032</v>
      </c>
      <c r="I308" s="184">
        <v>13276.89</v>
      </c>
      <c r="J308" s="182" t="s">
        <v>1112</v>
      </c>
      <c r="K308" s="182" t="s">
        <v>1113</v>
      </c>
      <c r="L308" s="182"/>
      <c r="M308" s="182" t="s">
        <v>1767</v>
      </c>
      <c r="N308" s="182" t="s">
        <v>575</v>
      </c>
      <c r="O308" s="182" t="s">
        <v>1115</v>
      </c>
      <c r="P308" s="182" t="s">
        <v>575</v>
      </c>
      <c r="Q308" s="182" t="s">
        <v>1113</v>
      </c>
      <c r="R308" s="183">
        <v>43977</v>
      </c>
      <c r="S308" s="182" t="s">
        <v>1768</v>
      </c>
      <c r="T308" s="182" t="s">
        <v>575</v>
      </c>
    </row>
    <row r="309" spans="1:20" x14ac:dyDescent="0.35">
      <c r="A309" s="182" t="s">
        <v>1028</v>
      </c>
      <c r="B309" s="182" t="s">
        <v>1029</v>
      </c>
      <c r="C309" s="182" t="s">
        <v>1081</v>
      </c>
      <c r="D309" s="182" t="s">
        <v>1082</v>
      </c>
      <c r="E309" s="182" t="s">
        <v>574</v>
      </c>
      <c r="F309" s="182" t="s">
        <v>740</v>
      </c>
      <c r="G309" s="183">
        <v>43985</v>
      </c>
      <c r="H309" s="182" t="s">
        <v>1032</v>
      </c>
      <c r="I309" s="184">
        <v>4462.5600000000004</v>
      </c>
      <c r="J309" s="182" t="s">
        <v>1177</v>
      </c>
      <c r="K309" s="182" t="s">
        <v>1178</v>
      </c>
      <c r="L309" s="182"/>
      <c r="M309" s="182" t="s">
        <v>1769</v>
      </c>
      <c r="N309" s="182" t="s">
        <v>575</v>
      </c>
      <c r="O309" s="182" t="s">
        <v>1180</v>
      </c>
      <c r="P309" s="182" t="s">
        <v>575</v>
      </c>
      <c r="Q309" s="182" t="s">
        <v>1178</v>
      </c>
      <c r="R309" s="183">
        <v>43980</v>
      </c>
      <c r="S309" s="182" t="s">
        <v>1770</v>
      </c>
      <c r="T309" s="182" t="s">
        <v>575</v>
      </c>
    </row>
    <row r="310" spans="1:20" x14ac:dyDescent="0.35">
      <c r="A310" s="182" t="s">
        <v>1028</v>
      </c>
      <c r="B310" s="182" t="s">
        <v>1029</v>
      </c>
      <c r="C310" s="182" t="s">
        <v>1081</v>
      </c>
      <c r="D310" s="182" t="s">
        <v>1082</v>
      </c>
      <c r="E310" s="182" t="s">
        <v>574</v>
      </c>
      <c r="F310" s="182" t="s">
        <v>740</v>
      </c>
      <c r="G310" s="183">
        <v>43985</v>
      </c>
      <c r="H310" s="182" t="s">
        <v>1032</v>
      </c>
      <c r="I310" s="184">
        <v>5347.59</v>
      </c>
      <c r="J310" s="182" t="s">
        <v>1177</v>
      </c>
      <c r="K310" s="182" t="s">
        <v>1178</v>
      </c>
      <c r="L310" s="182"/>
      <c r="M310" s="182" t="s">
        <v>1771</v>
      </c>
      <c r="N310" s="182" t="s">
        <v>575</v>
      </c>
      <c r="O310" s="182" t="s">
        <v>1180</v>
      </c>
      <c r="P310" s="182" t="s">
        <v>575</v>
      </c>
      <c r="Q310" s="182" t="s">
        <v>1178</v>
      </c>
      <c r="R310" s="183">
        <v>43980</v>
      </c>
      <c r="S310" s="182" t="s">
        <v>1772</v>
      </c>
      <c r="T310" s="182" t="s">
        <v>575</v>
      </c>
    </row>
    <row r="311" spans="1:20" x14ac:dyDescent="0.35">
      <c r="A311" s="182" t="s">
        <v>1028</v>
      </c>
      <c r="B311" s="182" t="s">
        <v>1029</v>
      </c>
      <c r="C311" s="182" t="s">
        <v>1081</v>
      </c>
      <c r="D311" s="182" t="s">
        <v>1082</v>
      </c>
      <c r="E311" s="182" t="s">
        <v>574</v>
      </c>
      <c r="F311" s="182" t="s">
        <v>740</v>
      </c>
      <c r="G311" s="183">
        <v>43985</v>
      </c>
      <c r="H311" s="182" t="s">
        <v>1032</v>
      </c>
      <c r="I311" s="184">
        <v>6441.38</v>
      </c>
      <c r="J311" s="182" t="s">
        <v>1177</v>
      </c>
      <c r="K311" s="182" t="s">
        <v>1178</v>
      </c>
      <c r="L311" s="182"/>
      <c r="M311" s="182" t="s">
        <v>1773</v>
      </c>
      <c r="N311" s="182" t="s">
        <v>575</v>
      </c>
      <c r="O311" s="182" t="s">
        <v>1180</v>
      </c>
      <c r="P311" s="182" t="s">
        <v>575</v>
      </c>
      <c r="Q311" s="182" t="s">
        <v>1178</v>
      </c>
      <c r="R311" s="183">
        <v>43980</v>
      </c>
      <c r="S311" s="182" t="s">
        <v>1774</v>
      </c>
      <c r="T311" s="182" t="s">
        <v>575</v>
      </c>
    </row>
    <row r="312" spans="1:20" x14ac:dyDescent="0.35">
      <c r="A312" s="182" t="s">
        <v>1028</v>
      </c>
      <c r="B312" s="182" t="s">
        <v>1029</v>
      </c>
      <c r="C312" s="182" t="s">
        <v>1063</v>
      </c>
      <c r="D312" s="182" t="s">
        <v>1064</v>
      </c>
      <c r="E312" s="182" t="s">
        <v>574</v>
      </c>
      <c r="F312" s="182" t="s">
        <v>740</v>
      </c>
      <c r="G312" s="183">
        <v>44004</v>
      </c>
      <c r="H312" s="182" t="s">
        <v>1032</v>
      </c>
      <c r="I312" s="184">
        <v>516.57000000000005</v>
      </c>
      <c r="J312" s="182" t="s">
        <v>1775</v>
      </c>
      <c r="K312" s="182" t="s">
        <v>1776</v>
      </c>
      <c r="L312" s="182"/>
      <c r="M312" s="182" t="s">
        <v>1777</v>
      </c>
      <c r="N312" s="182" t="s">
        <v>575</v>
      </c>
      <c r="O312" s="182" t="s">
        <v>1778</v>
      </c>
      <c r="P312" s="182" t="s">
        <v>575</v>
      </c>
      <c r="Q312" s="182" t="s">
        <v>1776</v>
      </c>
      <c r="R312" s="183">
        <v>43997</v>
      </c>
      <c r="S312" s="182" t="s">
        <v>1779</v>
      </c>
      <c r="T312" s="182" t="s">
        <v>575</v>
      </c>
    </row>
    <row r="313" spans="1:20" hidden="1" x14ac:dyDescent="0.35">
      <c r="A313" s="182" t="s">
        <v>1028</v>
      </c>
      <c r="B313" s="182" t="s">
        <v>1029</v>
      </c>
      <c r="C313" s="182" t="s">
        <v>579</v>
      </c>
      <c r="D313" s="182" t="s">
        <v>1071</v>
      </c>
      <c r="E313" s="182" t="s">
        <v>574</v>
      </c>
      <c r="F313" s="182" t="s">
        <v>740</v>
      </c>
      <c r="G313" s="183">
        <v>44005</v>
      </c>
      <c r="H313" s="182" t="s">
        <v>1032</v>
      </c>
      <c r="I313" s="184">
        <v>28701.57</v>
      </c>
      <c r="J313" s="182" t="s">
        <v>1072</v>
      </c>
      <c r="K313" s="182" t="s">
        <v>1077</v>
      </c>
      <c r="L313" s="182" t="s">
        <v>2713</v>
      </c>
      <c r="M313" s="182" t="s">
        <v>1780</v>
      </c>
      <c r="N313" s="182" t="s">
        <v>575</v>
      </c>
      <c r="O313" s="182" t="s">
        <v>1079</v>
      </c>
      <c r="P313" s="182" t="s">
        <v>575</v>
      </c>
      <c r="Q313" s="182" t="s">
        <v>1077</v>
      </c>
      <c r="R313" s="183">
        <v>43987</v>
      </c>
      <c r="S313" s="182" t="s">
        <v>1781</v>
      </c>
      <c r="T313" s="182" t="s">
        <v>575</v>
      </c>
    </row>
    <row r="314" spans="1:20" hidden="1" x14ac:dyDescent="0.35">
      <c r="A314" s="182" t="s">
        <v>1028</v>
      </c>
      <c r="B314" s="182" t="s">
        <v>1029</v>
      </c>
      <c r="C314" s="182" t="s">
        <v>579</v>
      </c>
      <c r="D314" s="182" t="s">
        <v>1071</v>
      </c>
      <c r="E314" s="182" t="s">
        <v>574</v>
      </c>
      <c r="F314" s="182" t="s">
        <v>740</v>
      </c>
      <c r="G314" s="183">
        <v>44005</v>
      </c>
      <c r="H314" s="182" t="s">
        <v>1032</v>
      </c>
      <c r="I314" s="184">
        <v>7718.21</v>
      </c>
      <c r="J314" s="182" t="s">
        <v>1072</v>
      </c>
      <c r="K314" s="182" t="s">
        <v>1782</v>
      </c>
      <c r="L314" s="182" t="s">
        <v>2712</v>
      </c>
      <c r="M314" s="182" t="s">
        <v>1783</v>
      </c>
      <c r="N314" s="182" t="s">
        <v>575</v>
      </c>
      <c r="O314" s="182" t="s">
        <v>1784</v>
      </c>
      <c r="P314" s="182" t="s">
        <v>575</v>
      </c>
      <c r="Q314" s="182" t="s">
        <v>1782</v>
      </c>
      <c r="R314" s="183">
        <v>43987</v>
      </c>
      <c r="S314" s="182" t="s">
        <v>1785</v>
      </c>
      <c r="T314" s="182" t="s">
        <v>575</v>
      </c>
    </row>
    <row r="315" spans="1:20" hidden="1" x14ac:dyDescent="0.35">
      <c r="A315" s="182" t="s">
        <v>1028</v>
      </c>
      <c r="B315" s="182" t="s">
        <v>1029</v>
      </c>
      <c r="C315" s="182" t="s">
        <v>579</v>
      </c>
      <c r="D315" s="182" t="s">
        <v>1071</v>
      </c>
      <c r="E315" s="182" t="s">
        <v>574</v>
      </c>
      <c r="F315" s="182" t="s">
        <v>740</v>
      </c>
      <c r="G315" s="183">
        <v>44005</v>
      </c>
      <c r="H315" s="182" t="s">
        <v>1032</v>
      </c>
      <c r="I315" s="184">
        <v>3402.08</v>
      </c>
      <c r="J315" s="182" t="s">
        <v>1072</v>
      </c>
      <c r="K315" s="182" t="s">
        <v>1303</v>
      </c>
      <c r="L315" s="182" t="s">
        <v>2713</v>
      </c>
      <c r="M315" s="182" t="s">
        <v>1786</v>
      </c>
      <c r="N315" s="182" t="s">
        <v>575</v>
      </c>
      <c r="O315" s="182" t="s">
        <v>1305</v>
      </c>
      <c r="P315" s="182" t="s">
        <v>575</v>
      </c>
      <c r="Q315" s="182" t="s">
        <v>1303</v>
      </c>
      <c r="R315" s="183">
        <v>43987</v>
      </c>
      <c r="S315" s="182" t="s">
        <v>1787</v>
      </c>
      <c r="T315" s="182" t="s">
        <v>575</v>
      </c>
    </row>
    <row r="316" spans="1:20" hidden="1" x14ac:dyDescent="0.35">
      <c r="A316" s="182" t="s">
        <v>1028</v>
      </c>
      <c r="B316" s="182" t="s">
        <v>1029</v>
      </c>
      <c r="C316" s="182" t="s">
        <v>579</v>
      </c>
      <c r="D316" s="182" t="s">
        <v>1071</v>
      </c>
      <c r="E316" s="182" t="s">
        <v>574</v>
      </c>
      <c r="F316" s="182" t="s">
        <v>740</v>
      </c>
      <c r="G316" s="183">
        <v>44005</v>
      </c>
      <c r="H316" s="182" t="s">
        <v>1032</v>
      </c>
      <c r="I316" s="184">
        <v>4908.83</v>
      </c>
      <c r="J316" s="182" t="s">
        <v>1072</v>
      </c>
      <c r="K316" s="182" t="s">
        <v>1303</v>
      </c>
      <c r="L316" s="182" t="s">
        <v>2713</v>
      </c>
      <c r="M316" s="182" t="s">
        <v>1788</v>
      </c>
      <c r="N316" s="182" t="s">
        <v>575</v>
      </c>
      <c r="O316" s="182" t="s">
        <v>1305</v>
      </c>
      <c r="P316" s="182" t="s">
        <v>575</v>
      </c>
      <c r="Q316" s="182" t="s">
        <v>1303</v>
      </c>
      <c r="R316" s="183">
        <v>43987</v>
      </c>
      <c r="S316" s="182" t="s">
        <v>1789</v>
      </c>
      <c r="T316" s="182" t="s">
        <v>575</v>
      </c>
    </row>
    <row r="317" spans="1:20" hidden="1" x14ac:dyDescent="0.35">
      <c r="A317" s="182" t="s">
        <v>1028</v>
      </c>
      <c r="B317" s="182" t="s">
        <v>1029</v>
      </c>
      <c r="C317" s="182" t="s">
        <v>579</v>
      </c>
      <c r="D317" s="182" t="s">
        <v>1071</v>
      </c>
      <c r="E317" s="182" t="s">
        <v>574</v>
      </c>
      <c r="F317" s="182" t="s">
        <v>740</v>
      </c>
      <c r="G317" s="183">
        <v>44005</v>
      </c>
      <c r="H317" s="182" t="s">
        <v>1032</v>
      </c>
      <c r="I317" s="184">
        <v>14978.47</v>
      </c>
      <c r="J317" s="182" t="s">
        <v>1072</v>
      </c>
      <c r="K317" s="182" t="s">
        <v>1073</v>
      </c>
      <c r="L317" s="182" t="s">
        <v>2713</v>
      </c>
      <c r="M317" s="182" t="s">
        <v>1790</v>
      </c>
      <c r="N317" s="182" t="s">
        <v>575</v>
      </c>
      <c r="O317" s="182" t="s">
        <v>1075</v>
      </c>
      <c r="P317" s="182" t="s">
        <v>575</v>
      </c>
      <c r="Q317" s="182" t="s">
        <v>1073</v>
      </c>
      <c r="R317" s="183">
        <v>43987</v>
      </c>
      <c r="S317" s="182" t="s">
        <v>1791</v>
      </c>
      <c r="T317" s="182" t="s">
        <v>575</v>
      </c>
    </row>
    <row r="318" spans="1:20" hidden="1" x14ac:dyDescent="0.35">
      <c r="A318" s="182" t="s">
        <v>1028</v>
      </c>
      <c r="B318" s="182" t="s">
        <v>1029</v>
      </c>
      <c r="C318" s="182" t="s">
        <v>579</v>
      </c>
      <c r="D318" s="182" t="s">
        <v>1071</v>
      </c>
      <c r="E318" s="182" t="s">
        <v>574</v>
      </c>
      <c r="F318" s="182" t="s">
        <v>740</v>
      </c>
      <c r="G318" s="183">
        <v>44005</v>
      </c>
      <c r="H318" s="182" t="s">
        <v>1032</v>
      </c>
      <c r="I318" s="184">
        <v>54027.61</v>
      </c>
      <c r="J318" s="182" t="s">
        <v>1072</v>
      </c>
      <c r="K318" s="182" t="s">
        <v>1792</v>
      </c>
      <c r="L318" s="182" t="s">
        <v>2712</v>
      </c>
      <c r="M318" s="182" t="s">
        <v>1793</v>
      </c>
      <c r="N318" s="182" t="s">
        <v>575</v>
      </c>
      <c r="O318" s="182" t="s">
        <v>1794</v>
      </c>
      <c r="P318" s="182" t="s">
        <v>575</v>
      </c>
      <c r="Q318" s="182" t="s">
        <v>1792</v>
      </c>
      <c r="R318" s="183">
        <v>43987</v>
      </c>
      <c r="S318" s="182" t="s">
        <v>1795</v>
      </c>
      <c r="T318" s="182" t="s">
        <v>575</v>
      </c>
    </row>
    <row r="319" spans="1:20" hidden="1" x14ac:dyDescent="0.35">
      <c r="A319" s="182" t="s">
        <v>1028</v>
      </c>
      <c r="B319" s="182" t="s">
        <v>1029</v>
      </c>
      <c r="C319" s="182" t="s">
        <v>579</v>
      </c>
      <c r="D319" s="182" t="s">
        <v>1071</v>
      </c>
      <c r="E319" s="182" t="s">
        <v>574</v>
      </c>
      <c r="F319" s="182" t="s">
        <v>740</v>
      </c>
      <c r="G319" s="183">
        <v>44005</v>
      </c>
      <c r="H319" s="182" t="s">
        <v>1032</v>
      </c>
      <c r="I319" s="184">
        <v>144693.23000000001</v>
      </c>
      <c r="J319" s="182" t="s">
        <v>1072</v>
      </c>
      <c r="K319" s="182" t="s">
        <v>1796</v>
      </c>
      <c r="L319" s="182" t="s">
        <v>2712</v>
      </c>
      <c r="M319" s="182" t="s">
        <v>1797</v>
      </c>
      <c r="N319" s="182" t="s">
        <v>575</v>
      </c>
      <c r="O319" s="182" t="s">
        <v>1798</v>
      </c>
      <c r="P319" s="182" t="s">
        <v>575</v>
      </c>
      <c r="Q319" s="182" t="s">
        <v>1796</v>
      </c>
      <c r="R319" s="183">
        <v>43987</v>
      </c>
      <c r="S319" s="182" t="s">
        <v>1799</v>
      </c>
      <c r="T319" s="182" t="s">
        <v>575</v>
      </c>
    </row>
    <row r="320" spans="1:20" hidden="1" x14ac:dyDescent="0.35">
      <c r="A320" s="182" t="s">
        <v>1028</v>
      </c>
      <c r="B320" s="182" t="s">
        <v>1029</v>
      </c>
      <c r="C320" s="182" t="s">
        <v>579</v>
      </c>
      <c r="D320" s="182" t="s">
        <v>1071</v>
      </c>
      <c r="E320" s="182" t="s">
        <v>574</v>
      </c>
      <c r="F320" s="182" t="s">
        <v>740</v>
      </c>
      <c r="G320" s="183">
        <v>44005</v>
      </c>
      <c r="H320" s="182" t="s">
        <v>1032</v>
      </c>
      <c r="I320" s="184">
        <v>32857.43</v>
      </c>
      <c r="J320" s="182" t="s">
        <v>1072</v>
      </c>
      <c r="K320" s="182" t="s">
        <v>1291</v>
      </c>
      <c r="L320" s="182" t="s">
        <v>2712</v>
      </c>
      <c r="M320" s="182" t="s">
        <v>1800</v>
      </c>
      <c r="N320" s="182" t="s">
        <v>575</v>
      </c>
      <c r="O320" s="182" t="s">
        <v>1293</v>
      </c>
      <c r="P320" s="182" t="s">
        <v>575</v>
      </c>
      <c r="Q320" s="182" t="s">
        <v>1291</v>
      </c>
      <c r="R320" s="183">
        <v>43987</v>
      </c>
      <c r="S320" s="182" t="s">
        <v>1801</v>
      </c>
      <c r="T320" s="182" t="s">
        <v>575</v>
      </c>
    </row>
    <row r="321" spans="1:20" hidden="1" x14ac:dyDescent="0.35">
      <c r="A321" s="182" t="s">
        <v>1028</v>
      </c>
      <c r="B321" s="182" t="s">
        <v>1029</v>
      </c>
      <c r="C321" s="182" t="s">
        <v>579</v>
      </c>
      <c r="D321" s="182" t="s">
        <v>1071</v>
      </c>
      <c r="E321" s="182" t="s">
        <v>574</v>
      </c>
      <c r="F321" s="182" t="s">
        <v>740</v>
      </c>
      <c r="G321" s="183">
        <v>44005</v>
      </c>
      <c r="H321" s="182" t="s">
        <v>1032</v>
      </c>
      <c r="I321" s="184">
        <v>48231.08</v>
      </c>
      <c r="J321" s="182" t="s">
        <v>1072</v>
      </c>
      <c r="K321" s="182" t="s">
        <v>1802</v>
      </c>
      <c r="L321" s="182" t="s">
        <v>2712</v>
      </c>
      <c r="M321" s="182" t="s">
        <v>1803</v>
      </c>
      <c r="N321" s="182" t="s">
        <v>575</v>
      </c>
      <c r="O321" s="182" t="s">
        <v>1804</v>
      </c>
      <c r="P321" s="182" t="s">
        <v>575</v>
      </c>
      <c r="Q321" s="182" t="s">
        <v>1802</v>
      </c>
      <c r="R321" s="183">
        <v>43987</v>
      </c>
      <c r="S321" s="182" t="s">
        <v>1805</v>
      </c>
      <c r="T321" s="182" t="s">
        <v>575</v>
      </c>
    </row>
    <row r="322" spans="1:20" hidden="1" x14ac:dyDescent="0.35">
      <c r="A322" s="182" t="s">
        <v>1028</v>
      </c>
      <c r="B322" s="182" t="s">
        <v>1029</v>
      </c>
      <c r="C322" s="182" t="s">
        <v>579</v>
      </c>
      <c r="D322" s="182" t="s">
        <v>1071</v>
      </c>
      <c r="E322" s="182" t="s">
        <v>574</v>
      </c>
      <c r="F322" s="182" t="s">
        <v>740</v>
      </c>
      <c r="G322" s="183">
        <v>44005</v>
      </c>
      <c r="H322" s="182" t="s">
        <v>1032</v>
      </c>
      <c r="I322" s="184">
        <v>12542.1</v>
      </c>
      <c r="J322" s="182" t="s">
        <v>1072</v>
      </c>
      <c r="K322" s="182" t="s">
        <v>1238</v>
      </c>
      <c r="L322" s="182" t="s">
        <v>2712</v>
      </c>
      <c r="M322" s="182" t="s">
        <v>1806</v>
      </c>
      <c r="N322" s="182" t="s">
        <v>575</v>
      </c>
      <c r="O322" s="182" t="s">
        <v>1240</v>
      </c>
      <c r="P322" s="182" t="s">
        <v>575</v>
      </c>
      <c r="Q322" s="182" t="s">
        <v>1238</v>
      </c>
      <c r="R322" s="183">
        <v>43987</v>
      </c>
      <c r="S322" s="182" t="s">
        <v>1807</v>
      </c>
      <c r="T322" s="182" t="s">
        <v>575</v>
      </c>
    </row>
    <row r="323" spans="1:20" hidden="1" x14ac:dyDescent="0.35">
      <c r="A323" s="182" t="s">
        <v>1028</v>
      </c>
      <c r="B323" s="182" t="s">
        <v>1029</v>
      </c>
      <c r="C323" s="182" t="s">
        <v>579</v>
      </c>
      <c r="D323" s="182" t="s">
        <v>1071</v>
      </c>
      <c r="E323" s="182" t="s">
        <v>574</v>
      </c>
      <c r="F323" s="182" t="s">
        <v>740</v>
      </c>
      <c r="G323" s="183">
        <v>44005</v>
      </c>
      <c r="H323" s="182" t="s">
        <v>1032</v>
      </c>
      <c r="I323" s="184">
        <v>12542.1</v>
      </c>
      <c r="J323" s="182" t="s">
        <v>1072</v>
      </c>
      <c r="K323" s="182" t="s">
        <v>66</v>
      </c>
      <c r="L323" s="182" t="s">
        <v>2713</v>
      </c>
      <c r="M323" s="182" t="s">
        <v>1808</v>
      </c>
      <c r="N323" s="182" t="s">
        <v>575</v>
      </c>
      <c r="O323" s="182" t="s">
        <v>1809</v>
      </c>
      <c r="P323" s="182" t="s">
        <v>575</v>
      </c>
      <c r="Q323" s="182" t="s">
        <v>66</v>
      </c>
      <c r="R323" s="183">
        <v>43987</v>
      </c>
      <c r="S323" s="182" t="s">
        <v>1810</v>
      </c>
      <c r="T323" s="182" t="s">
        <v>575</v>
      </c>
    </row>
    <row r="324" spans="1:20" hidden="1" x14ac:dyDescent="0.35">
      <c r="A324" s="182" t="s">
        <v>1028</v>
      </c>
      <c r="B324" s="182" t="s">
        <v>1029</v>
      </c>
      <c r="C324" s="182" t="s">
        <v>579</v>
      </c>
      <c r="D324" s="182" t="s">
        <v>1071</v>
      </c>
      <c r="E324" s="182" t="s">
        <v>574</v>
      </c>
      <c r="F324" s="182" t="s">
        <v>740</v>
      </c>
      <c r="G324" s="183">
        <v>44005</v>
      </c>
      <c r="H324" s="182" t="s">
        <v>1032</v>
      </c>
      <c r="I324" s="184">
        <v>12057.83</v>
      </c>
      <c r="J324" s="182" t="s">
        <v>1072</v>
      </c>
      <c r="K324" s="182" t="s">
        <v>1811</v>
      </c>
      <c r="L324" s="182" t="s">
        <v>2712</v>
      </c>
      <c r="M324" s="182" t="s">
        <v>1812</v>
      </c>
      <c r="N324" s="182" t="s">
        <v>575</v>
      </c>
      <c r="O324" s="182" t="s">
        <v>1813</v>
      </c>
      <c r="P324" s="182" t="s">
        <v>575</v>
      </c>
      <c r="Q324" s="182" t="s">
        <v>1811</v>
      </c>
      <c r="R324" s="183">
        <v>43987</v>
      </c>
      <c r="S324" s="182" t="s">
        <v>1814</v>
      </c>
      <c r="T324" s="182" t="s">
        <v>575</v>
      </c>
    </row>
    <row r="325" spans="1:20" hidden="1" x14ac:dyDescent="0.35">
      <c r="A325" s="182" t="s">
        <v>1028</v>
      </c>
      <c r="B325" s="182" t="s">
        <v>1029</v>
      </c>
      <c r="C325" s="182" t="s">
        <v>579</v>
      </c>
      <c r="D325" s="182" t="s">
        <v>1071</v>
      </c>
      <c r="E325" s="182" t="s">
        <v>574</v>
      </c>
      <c r="F325" s="182" t="s">
        <v>740</v>
      </c>
      <c r="G325" s="183">
        <v>44005</v>
      </c>
      <c r="H325" s="182" t="s">
        <v>1032</v>
      </c>
      <c r="I325" s="184">
        <v>7656.53</v>
      </c>
      <c r="J325" s="182" t="s">
        <v>1072</v>
      </c>
      <c r="K325" s="182" t="s">
        <v>1815</v>
      </c>
      <c r="L325" s="182" t="s">
        <v>2712</v>
      </c>
      <c r="M325" s="182" t="s">
        <v>1816</v>
      </c>
      <c r="N325" s="182" t="s">
        <v>575</v>
      </c>
      <c r="O325" s="182" t="s">
        <v>1817</v>
      </c>
      <c r="P325" s="182" t="s">
        <v>575</v>
      </c>
      <c r="Q325" s="182" t="s">
        <v>1815</v>
      </c>
      <c r="R325" s="183">
        <v>43987</v>
      </c>
      <c r="S325" s="182" t="s">
        <v>1818</v>
      </c>
      <c r="T325" s="182" t="s">
        <v>575</v>
      </c>
    </row>
    <row r="326" spans="1:20" hidden="1" x14ac:dyDescent="0.35">
      <c r="A326" s="182" t="s">
        <v>1028</v>
      </c>
      <c r="B326" s="182" t="s">
        <v>1029</v>
      </c>
      <c r="C326" s="182" t="s">
        <v>579</v>
      </c>
      <c r="D326" s="182" t="s">
        <v>1071</v>
      </c>
      <c r="E326" s="182" t="s">
        <v>574</v>
      </c>
      <c r="F326" s="182" t="s">
        <v>740</v>
      </c>
      <c r="G326" s="183">
        <v>44005</v>
      </c>
      <c r="H326" s="182" t="s">
        <v>1032</v>
      </c>
      <c r="I326" s="184">
        <v>52964.54</v>
      </c>
      <c r="J326" s="182" t="s">
        <v>1072</v>
      </c>
      <c r="K326" s="182" t="s">
        <v>1815</v>
      </c>
      <c r="L326" s="182" t="s">
        <v>2712</v>
      </c>
      <c r="M326" s="182" t="s">
        <v>1819</v>
      </c>
      <c r="N326" s="182" t="s">
        <v>575</v>
      </c>
      <c r="O326" s="182" t="s">
        <v>1817</v>
      </c>
      <c r="P326" s="182" t="s">
        <v>575</v>
      </c>
      <c r="Q326" s="182" t="s">
        <v>1815</v>
      </c>
      <c r="R326" s="183">
        <v>43987</v>
      </c>
      <c r="S326" s="182" t="s">
        <v>1820</v>
      </c>
      <c r="T326" s="182" t="s">
        <v>575</v>
      </c>
    </row>
    <row r="327" spans="1:20" hidden="1" x14ac:dyDescent="0.35">
      <c r="A327" s="182" t="s">
        <v>1028</v>
      </c>
      <c r="B327" s="182" t="s">
        <v>1029</v>
      </c>
      <c r="C327" s="182" t="s">
        <v>579</v>
      </c>
      <c r="D327" s="182" t="s">
        <v>1071</v>
      </c>
      <c r="E327" s="182" t="s">
        <v>574</v>
      </c>
      <c r="F327" s="182" t="s">
        <v>740</v>
      </c>
      <c r="G327" s="183">
        <v>44005</v>
      </c>
      <c r="H327" s="182" t="s">
        <v>1032</v>
      </c>
      <c r="I327" s="184">
        <v>77182.240000000005</v>
      </c>
      <c r="J327" s="182" t="s">
        <v>1072</v>
      </c>
      <c r="K327" s="182" t="s">
        <v>1821</v>
      </c>
      <c r="L327" s="182" t="s">
        <v>2712</v>
      </c>
      <c r="M327" s="182" t="s">
        <v>1822</v>
      </c>
      <c r="N327" s="182" t="s">
        <v>575</v>
      </c>
      <c r="O327" s="182" t="s">
        <v>1823</v>
      </c>
      <c r="P327" s="182" t="s">
        <v>575</v>
      </c>
      <c r="Q327" s="182" t="s">
        <v>1821</v>
      </c>
      <c r="R327" s="183">
        <v>43987</v>
      </c>
      <c r="S327" s="182" t="s">
        <v>1824</v>
      </c>
      <c r="T327" s="182" t="s">
        <v>575</v>
      </c>
    </row>
    <row r="328" spans="1:20" hidden="1" x14ac:dyDescent="0.35">
      <c r="A328" s="182" t="s">
        <v>1028</v>
      </c>
      <c r="B328" s="182" t="s">
        <v>1029</v>
      </c>
      <c r="C328" s="182" t="s">
        <v>579</v>
      </c>
      <c r="D328" s="182" t="s">
        <v>1071</v>
      </c>
      <c r="E328" s="182" t="s">
        <v>574</v>
      </c>
      <c r="F328" s="182" t="s">
        <v>740</v>
      </c>
      <c r="G328" s="183">
        <v>44005</v>
      </c>
      <c r="H328" s="182" t="s">
        <v>1032</v>
      </c>
      <c r="I328" s="184">
        <v>5593.55</v>
      </c>
      <c r="J328" s="182" t="s">
        <v>1072</v>
      </c>
      <c r="K328" s="182" t="s">
        <v>1303</v>
      </c>
      <c r="L328" s="182" t="s">
        <v>2713</v>
      </c>
      <c r="M328" s="182" t="s">
        <v>1825</v>
      </c>
      <c r="N328" s="182" t="s">
        <v>575</v>
      </c>
      <c r="O328" s="182" t="s">
        <v>1305</v>
      </c>
      <c r="P328" s="182" t="s">
        <v>575</v>
      </c>
      <c r="Q328" s="182" t="s">
        <v>1303</v>
      </c>
      <c r="R328" s="183">
        <v>43987</v>
      </c>
      <c r="S328" s="182" t="s">
        <v>1826</v>
      </c>
      <c r="T328" s="182" t="s">
        <v>575</v>
      </c>
    </row>
    <row r="329" spans="1:20" x14ac:dyDescent="0.35">
      <c r="A329" s="182" t="s">
        <v>1028</v>
      </c>
      <c r="B329" s="182" t="s">
        <v>1029</v>
      </c>
      <c r="C329" s="182" t="s">
        <v>1081</v>
      </c>
      <c r="D329" s="182" t="s">
        <v>1082</v>
      </c>
      <c r="E329" s="182" t="s">
        <v>574</v>
      </c>
      <c r="F329" s="182" t="s">
        <v>740</v>
      </c>
      <c r="G329" s="183">
        <v>44005</v>
      </c>
      <c r="H329" s="182" t="s">
        <v>1032</v>
      </c>
      <c r="I329" s="184">
        <v>1773.3</v>
      </c>
      <c r="J329" s="182" t="s">
        <v>1421</v>
      </c>
      <c r="K329" s="182" t="s">
        <v>1422</v>
      </c>
      <c r="L329" s="182"/>
      <c r="M329" s="182" t="s">
        <v>1827</v>
      </c>
      <c r="N329" s="182" t="s">
        <v>575</v>
      </c>
      <c r="O329" s="182" t="s">
        <v>1424</v>
      </c>
      <c r="P329" s="182" t="s">
        <v>575</v>
      </c>
      <c r="Q329" s="182" t="s">
        <v>1422</v>
      </c>
      <c r="R329" s="183">
        <v>44000</v>
      </c>
      <c r="S329" s="182" t="s">
        <v>1828</v>
      </c>
      <c r="T329" s="182" t="s">
        <v>575</v>
      </c>
    </row>
    <row r="330" spans="1:20" x14ac:dyDescent="0.35">
      <c r="A330" s="182" t="s">
        <v>1028</v>
      </c>
      <c r="B330" s="182" t="s">
        <v>1029</v>
      </c>
      <c r="C330" s="182" t="s">
        <v>579</v>
      </c>
      <c r="D330" s="182" t="s">
        <v>1071</v>
      </c>
      <c r="E330" s="182" t="s">
        <v>574</v>
      </c>
      <c r="F330" s="182" t="s">
        <v>740</v>
      </c>
      <c r="G330" s="183">
        <v>44006</v>
      </c>
      <c r="H330" s="182" t="s">
        <v>1032</v>
      </c>
      <c r="I330" s="184">
        <v>4433.25</v>
      </c>
      <c r="J330" s="182" t="s">
        <v>1072</v>
      </c>
      <c r="K330" s="182" t="s">
        <v>1065</v>
      </c>
      <c r="L330" s="182"/>
      <c r="M330" s="182" t="s">
        <v>1829</v>
      </c>
      <c r="N330" s="182" t="s">
        <v>575</v>
      </c>
      <c r="O330" s="182" t="s">
        <v>1067</v>
      </c>
      <c r="P330" s="182" t="s">
        <v>575</v>
      </c>
      <c r="Q330" s="182" t="s">
        <v>1065</v>
      </c>
      <c r="R330" s="183">
        <v>43937</v>
      </c>
      <c r="S330" s="182" t="s">
        <v>1830</v>
      </c>
      <c r="T330" s="182" t="s">
        <v>575</v>
      </c>
    </row>
    <row r="331" spans="1:20" x14ac:dyDescent="0.35">
      <c r="A331" s="182" t="s">
        <v>1028</v>
      </c>
      <c r="B331" s="182" t="s">
        <v>1029</v>
      </c>
      <c r="C331" s="182" t="s">
        <v>579</v>
      </c>
      <c r="D331" s="182" t="s">
        <v>1071</v>
      </c>
      <c r="E331" s="182" t="s">
        <v>574</v>
      </c>
      <c r="F331" s="182" t="s">
        <v>740</v>
      </c>
      <c r="G331" s="183">
        <v>44006</v>
      </c>
      <c r="H331" s="182" t="s">
        <v>1032</v>
      </c>
      <c r="I331" s="184">
        <v>4433.25</v>
      </c>
      <c r="J331" s="182" t="s">
        <v>1072</v>
      </c>
      <c r="K331" s="182" t="s">
        <v>1065</v>
      </c>
      <c r="L331" s="182"/>
      <c r="M331" s="182" t="s">
        <v>1831</v>
      </c>
      <c r="N331" s="182" t="s">
        <v>575</v>
      </c>
      <c r="O331" s="182" t="s">
        <v>1067</v>
      </c>
      <c r="P331" s="182" t="s">
        <v>575</v>
      </c>
      <c r="Q331" s="182" t="s">
        <v>1065</v>
      </c>
      <c r="R331" s="183">
        <v>43972</v>
      </c>
      <c r="S331" s="182" t="s">
        <v>1832</v>
      </c>
      <c r="T331" s="182" t="s">
        <v>575</v>
      </c>
    </row>
    <row r="332" spans="1:20" x14ac:dyDescent="0.35">
      <c r="A332" s="182" t="s">
        <v>1028</v>
      </c>
      <c r="B332" s="182" t="s">
        <v>1029</v>
      </c>
      <c r="C332" s="182" t="s">
        <v>579</v>
      </c>
      <c r="D332" s="182" t="s">
        <v>1071</v>
      </c>
      <c r="E332" s="182" t="s">
        <v>574</v>
      </c>
      <c r="F332" s="182" t="s">
        <v>740</v>
      </c>
      <c r="G332" s="183">
        <v>44006</v>
      </c>
      <c r="H332" s="182" t="s">
        <v>1032</v>
      </c>
      <c r="I332" s="184">
        <v>4433.25</v>
      </c>
      <c r="J332" s="182" t="s">
        <v>1072</v>
      </c>
      <c r="K332" s="182" t="s">
        <v>1065</v>
      </c>
      <c r="L332" s="182"/>
      <c r="M332" s="182" t="s">
        <v>1833</v>
      </c>
      <c r="N332" s="182" t="s">
        <v>575</v>
      </c>
      <c r="O332" s="182" t="s">
        <v>1067</v>
      </c>
      <c r="P332" s="182" t="s">
        <v>575</v>
      </c>
      <c r="Q332" s="182" t="s">
        <v>1065</v>
      </c>
      <c r="R332" s="183">
        <v>43923</v>
      </c>
      <c r="S332" s="182" t="s">
        <v>1834</v>
      </c>
      <c r="T332" s="182" t="s">
        <v>575</v>
      </c>
    </row>
    <row r="333" spans="1:20" x14ac:dyDescent="0.35">
      <c r="A333" s="182" t="s">
        <v>1028</v>
      </c>
      <c r="B333" s="182" t="s">
        <v>1029</v>
      </c>
      <c r="C333" s="182" t="s">
        <v>1063</v>
      </c>
      <c r="D333" s="182" t="s">
        <v>1064</v>
      </c>
      <c r="E333" s="182" t="s">
        <v>574</v>
      </c>
      <c r="F333" s="182" t="s">
        <v>740</v>
      </c>
      <c r="G333" s="183">
        <v>44006</v>
      </c>
      <c r="H333" s="182" t="s">
        <v>1032</v>
      </c>
      <c r="I333" s="184">
        <v>4433.25</v>
      </c>
      <c r="J333" s="182" t="s">
        <v>1143</v>
      </c>
      <c r="K333" s="182" t="s">
        <v>1065</v>
      </c>
      <c r="L333" s="182"/>
      <c r="M333" s="182" t="s">
        <v>1835</v>
      </c>
      <c r="N333" s="182" t="s">
        <v>575</v>
      </c>
      <c r="O333" s="182" t="s">
        <v>1067</v>
      </c>
      <c r="P333" s="182" t="s">
        <v>575</v>
      </c>
      <c r="Q333" s="182" t="s">
        <v>1065</v>
      </c>
      <c r="R333" s="183">
        <v>43993</v>
      </c>
      <c r="S333" s="182" t="s">
        <v>1836</v>
      </c>
      <c r="T333" s="182" t="s">
        <v>575</v>
      </c>
    </row>
    <row r="334" spans="1:20" x14ac:dyDescent="0.35">
      <c r="A334" s="182" t="s">
        <v>1028</v>
      </c>
      <c r="B334" s="182" t="s">
        <v>1029</v>
      </c>
      <c r="C334" s="182" t="s">
        <v>1063</v>
      </c>
      <c r="D334" s="182" t="s">
        <v>1064</v>
      </c>
      <c r="E334" s="182" t="s">
        <v>574</v>
      </c>
      <c r="F334" s="182" t="s">
        <v>740</v>
      </c>
      <c r="G334" s="183">
        <v>44006</v>
      </c>
      <c r="H334" s="182" t="s">
        <v>1032</v>
      </c>
      <c r="I334" s="184">
        <v>4433.25</v>
      </c>
      <c r="J334" s="182" t="s">
        <v>1143</v>
      </c>
      <c r="K334" s="182" t="s">
        <v>1065</v>
      </c>
      <c r="L334" s="182"/>
      <c r="M334" s="182" t="s">
        <v>1837</v>
      </c>
      <c r="N334" s="182" t="s">
        <v>575</v>
      </c>
      <c r="O334" s="182" t="s">
        <v>1067</v>
      </c>
      <c r="P334" s="182" t="s">
        <v>575</v>
      </c>
      <c r="Q334" s="182" t="s">
        <v>1065</v>
      </c>
      <c r="R334" s="183">
        <v>43993</v>
      </c>
      <c r="S334" s="182" t="s">
        <v>1838</v>
      </c>
      <c r="T334" s="182" t="s">
        <v>575</v>
      </c>
    </row>
    <row r="335" spans="1:20" x14ac:dyDescent="0.35">
      <c r="A335" s="182" t="s">
        <v>1028</v>
      </c>
      <c r="B335" s="182" t="s">
        <v>1029</v>
      </c>
      <c r="C335" s="182" t="s">
        <v>1063</v>
      </c>
      <c r="D335" s="182" t="s">
        <v>1064</v>
      </c>
      <c r="E335" s="182" t="s">
        <v>574</v>
      </c>
      <c r="F335" s="182" t="s">
        <v>740</v>
      </c>
      <c r="G335" s="183">
        <v>44006</v>
      </c>
      <c r="H335" s="182" t="s">
        <v>1032</v>
      </c>
      <c r="I335" s="184">
        <v>4433.25</v>
      </c>
      <c r="J335" s="182" t="s">
        <v>1143</v>
      </c>
      <c r="K335" s="182" t="s">
        <v>1065</v>
      </c>
      <c r="L335" s="182"/>
      <c r="M335" s="182" t="s">
        <v>1839</v>
      </c>
      <c r="N335" s="182" t="s">
        <v>575</v>
      </c>
      <c r="O335" s="182" t="s">
        <v>1067</v>
      </c>
      <c r="P335" s="182" t="s">
        <v>575</v>
      </c>
      <c r="Q335" s="182" t="s">
        <v>1065</v>
      </c>
      <c r="R335" s="183">
        <v>43993</v>
      </c>
      <c r="S335" s="182" t="s">
        <v>1840</v>
      </c>
      <c r="T335" s="182" t="s">
        <v>575</v>
      </c>
    </row>
    <row r="336" spans="1:20" x14ac:dyDescent="0.35">
      <c r="A336" s="182" t="s">
        <v>1028</v>
      </c>
      <c r="B336" s="182" t="s">
        <v>1029</v>
      </c>
      <c r="C336" s="182" t="s">
        <v>1063</v>
      </c>
      <c r="D336" s="182" t="s">
        <v>1064</v>
      </c>
      <c r="E336" s="182" t="s">
        <v>574</v>
      </c>
      <c r="F336" s="182" t="s">
        <v>740</v>
      </c>
      <c r="G336" s="183">
        <v>44006</v>
      </c>
      <c r="H336" s="182" t="s">
        <v>1032</v>
      </c>
      <c r="I336" s="184">
        <v>4433.25</v>
      </c>
      <c r="J336" s="182" t="s">
        <v>1143</v>
      </c>
      <c r="K336" s="182" t="s">
        <v>1065</v>
      </c>
      <c r="L336" s="182"/>
      <c r="M336" s="182" t="s">
        <v>1841</v>
      </c>
      <c r="N336" s="182" t="s">
        <v>575</v>
      </c>
      <c r="O336" s="182" t="s">
        <v>1067</v>
      </c>
      <c r="P336" s="182" t="s">
        <v>575</v>
      </c>
      <c r="Q336" s="182" t="s">
        <v>1065</v>
      </c>
      <c r="R336" s="183">
        <v>43993</v>
      </c>
      <c r="S336" s="182" t="s">
        <v>1842</v>
      </c>
      <c r="T336" s="182" t="s">
        <v>575</v>
      </c>
    </row>
    <row r="337" spans="1:20" x14ac:dyDescent="0.35">
      <c r="A337" s="182" t="s">
        <v>1028</v>
      </c>
      <c r="B337" s="182" t="s">
        <v>1029</v>
      </c>
      <c r="C337" s="182" t="s">
        <v>1063</v>
      </c>
      <c r="D337" s="182" t="s">
        <v>1064</v>
      </c>
      <c r="E337" s="182" t="s">
        <v>574</v>
      </c>
      <c r="F337" s="182" t="s">
        <v>740</v>
      </c>
      <c r="G337" s="183">
        <v>44006</v>
      </c>
      <c r="H337" s="182" t="s">
        <v>1032</v>
      </c>
      <c r="I337" s="184">
        <v>4433.25</v>
      </c>
      <c r="J337" s="182" t="s">
        <v>1143</v>
      </c>
      <c r="K337" s="182" t="s">
        <v>1065</v>
      </c>
      <c r="L337" s="182"/>
      <c r="M337" s="182" t="s">
        <v>1843</v>
      </c>
      <c r="N337" s="182" t="s">
        <v>575</v>
      </c>
      <c r="O337" s="182" t="s">
        <v>1067</v>
      </c>
      <c r="P337" s="182" t="s">
        <v>575</v>
      </c>
      <c r="Q337" s="182" t="s">
        <v>1065</v>
      </c>
      <c r="R337" s="183">
        <v>43993</v>
      </c>
      <c r="S337" s="182" t="s">
        <v>1844</v>
      </c>
      <c r="T337" s="182" t="s">
        <v>575</v>
      </c>
    </row>
    <row r="338" spans="1:20" x14ac:dyDescent="0.35">
      <c r="A338" s="182" t="s">
        <v>1028</v>
      </c>
      <c r="B338" s="182" t="s">
        <v>1029</v>
      </c>
      <c r="C338" s="182" t="s">
        <v>1063</v>
      </c>
      <c r="D338" s="182" t="s">
        <v>1064</v>
      </c>
      <c r="E338" s="182" t="s">
        <v>574</v>
      </c>
      <c r="F338" s="182" t="s">
        <v>740</v>
      </c>
      <c r="G338" s="183">
        <v>44007</v>
      </c>
      <c r="H338" s="182" t="s">
        <v>1032</v>
      </c>
      <c r="I338" s="184">
        <v>5192.51</v>
      </c>
      <c r="J338" s="182" t="s">
        <v>1091</v>
      </c>
      <c r="K338" s="182" t="s">
        <v>1092</v>
      </c>
      <c r="L338" s="182"/>
      <c r="M338" s="182" t="s">
        <v>1845</v>
      </c>
      <c r="N338" s="182" t="s">
        <v>575</v>
      </c>
      <c r="O338" s="182" t="s">
        <v>1094</v>
      </c>
      <c r="P338" s="182" t="s">
        <v>575</v>
      </c>
      <c r="Q338" s="182" t="s">
        <v>1092</v>
      </c>
      <c r="R338" s="183">
        <v>44005</v>
      </c>
      <c r="S338" s="182" t="s">
        <v>1846</v>
      </c>
      <c r="T338" s="182" t="s">
        <v>575</v>
      </c>
    </row>
    <row r="339" spans="1:20" x14ac:dyDescent="0.35">
      <c r="A339" s="182" t="s">
        <v>1028</v>
      </c>
      <c r="B339" s="182" t="s">
        <v>1029</v>
      </c>
      <c r="C339" s="182" t="s">
        <v>1063</v>
      </c>
      <c r="D339" s="182" t="s">
        <v>1064</v>
      </c>
      <c r="E339" s="182" t="s">
        <v>574</v>
      </c>
      <c r="F339" s="182" t="s">
        <v>740</v>
      </c>
      <c r="G339" s="183">
        <v>44007</v>
      </c>
      <c r="H339" s="182" t="s">
        <v>1032</v>
      </c>
      <c r="I339" s="184">
        <v>699.04</v>
      </c>
      <c r="J339" s="182" t="s">
        <v>1091</v>
      </c>
      <c r="K339" s="182" t="s">
        <v>1092</v>
      </c>
      <c r="L339" s="182"/>
      <c r="M339" s="182" t="s">
        <v>1847</v>
      </c>
      <c r="N339" s="182" t="s">
        <v>575</v>
      </c>
      <c r="O339" s="182" t="s">
        <v>1094</v>
      </c>
      <c r="P339" s="182" t="s">
        <v>575</v>
      </c>
      <c r="Q339" s="182" t="s">
        <v>1092</v>
      </c>
      <c r="R339" s="183">
        <v>44005</v>
      </c>
      <c r="S339" s="182" t="s">
        <v>1848</v>
      </c>
      <c r="T339" s="182" t="s">
        <v>575</v>
      </c>
    </row>
    <row r="340" spans="1:20" x14ac:dyDescent="0.35">
      <c r="A340" s="182" t="s">
        <v>1028</v>
      </c>
      <c r="B340" s="182" t="s">
        <v>1029</v>
      </c>
      <c r="C340" s="182" t="s">
        <v>1063</v>
      </c>
      <c r="D340" s="182" t="s">
        <v>1064</v>
      </c>
      <c r="E340" s="182" t="s">
        <v>574</v>
      </c>
      <c r="F340" s="182" t="s">
        <v>740</v>
      </c>
      <c r="G340" s="183">
        <v>44007</v>
      </c>
      <c r="H340" s="182" t="s">
        <v>1032</v>
      </c>
      <c r="I340" s="184">
        <v>270.37</v>
      </c>
      <c r="J340" s="182" t="s">
        <v>1091</v>
      </c>
      <c r="K340" s="182" t="s">
        <v>1092</v>
      </c>
      <c r="L340" s="182"/>
      <c r="M340" s="182" t="s">
        <v>1849</v>
      </c>
      <c r="N340" s="182" t="s">
        <v>575</v>
      </c>
      <c r="O340" s="182" t="s">
        <v>1094</v>
      </c>
      <c r="P340" s="182" t="s">
        <v>575</v>
      </c>
      <c r="Q340" s="182" t="s">
        <v>1092</v>
      </c>
      <c r="R340" s="183">
        <v>44005</v>
      </c>
      <c r="S340" s="182" t="s">
        <v>1850</v>
      </c>
      <c r="T340" s="182" t="s">
        <v>575</v>
      </c>
    </row>
    <row r="341" spans="1:20" x14ac:dyDescent="0.35">
      <c r="A341" s="182" t="s">
        <v>1028</v>
      </c>
      <c r="B341" s="182" t="s">
        <v>1029</v>
      </c>
      <c r="C341" s="182" t="s">
        <v>1063</v>
      </c>
      <c r="D341" s="182" t="s">
        <v>1064</v>
      </c>
      <c r="E341" s="182" t="s">
        <v>574</v>
      </c>
      <c r="F341" s="182" t="s">
        <v>740</v>
      </c>
      <c r="G341" s="183">
        <v>44007</v>
      </c>
      <c r="H341" s="182" t="s">
        <v>1032</v>
      </c>
      <c r="I341" s="184">
        <v>312.69</v>
      </c>
      <c r="J341" s="182" t="s">
        <v>1091</v>
      </c>
      <c r="K341" s="182" t="s">
        <v>1092</v>
      </c>
      <c r="L341" s="182"/>
      <c r="M341" s="182" t="s">
        <v>1851</v>
      </c>
      <c r="N341" s="182" t="s">
        <v>575</v>
      </c>
      <c r="O341" s="182" t="s">
        <v>1094</v>
      </c>
      <c r="P341" s="182" t="s">
        <v>575</v>
      </c>
      <c r="Q341" s="182" t="s">
        <v>1092</v>
      </c>
      <c r="R341" s="183">
        <v>44005</v>
      </c>
      <c r="S341" s="182" t="s">
        <v>1852</v>
      </c>
      <c r="T341" s="182" t="s">
        <v>575</v>
      </c>
    </row>
    <row r="342" spans="1:20" x14ac:dyDescent="0.35">
      <c r="A342" s="182" t="s">
        <v>1028</v>
      </c>
      <c r="B342" s="182" t="s">
        <v>1029</v>
      </c>
      <c r="C342" s="182" t="s">
        <v>1063</v>
      </c>
      <c r="D342" s="182" t="s">
        <v>1064</v>
      </c>
      <c r="E342" s="182" t="s">
        <v>574</v>
      </c>
      <c r="F342" s="182" t="s">
        <v>740</v>
      </c>
      <c r="G342" s="183">
        <v>44007</v>
      </c>
      <c r="H342" s="182" t="s">
        <v>1032</v>
      </c>
      <c r="I342" s="184">
        <v>2766.78</v>
      </c>
      <c r="J342" s="182" t="s">
        <v>1091</v>
      </c>
      <c r="K342" s="182" t="s">
        <v>1092</v>
      </c>
      <c r="L342" s="182"/>
      <c r="M342" s="182" t="s">
        <v>1853</v>
      </c>
      <c r="N342" s="182" t="s">
        <v>575</v>
      </c>
      <c r="O342" s="182" t="s">
        <v>1094</v>
      </c>
      <c r="P342" s="182" t="s">
        <v>575</v>
      </c>
      <c r="Q342" s="182" t="s">
        <v>1092</v>
      </c>
      <c r="R342" s="183">
        <v>44005</v>
      </c>
      <c r="S342" s="182" t="s">
        <v>1854</v>
      </c>
      <c r="T342" s="182" t="s">
        <v>575</v>
      </c>
    </row>
    <row r="343" spans="1:20" x14ac:dyDescent="0.35">
      <c r="A343" s="182" t="s">
        <v>1028</v>
      </c>
      <c r="B343" s="182" t="s">
        <v>1029</v>
      </c>
      <c r="C343" s="182" t="s">
        <v>1063</v>
      </c>
      <c r="D343" s="182" t="s">
        <v>1064</v>
      </c>
      <c r="E343" s="182" t="s">
        <v>574</v>
      </c>
      <c r="F343" s="182" t="s">
        <v>740</v>
      </c>
      <c r="G343" s="183">
        <v>44007</v>
      </c>
      <c r="H343" s="182" t="s">
        <v>1032</v>
      </c>
      <c r="I343" s="184">
        <v>2656.9</v>
      </c>
      <c r="J343" s="182" t="s">
        <v>1091</v>
      </c>
      <c r="K343" s="182" t="s">
        <v>1092</v>
      </c>
      <c r="L343" s="182"/>
      <c r="M343" s="182" t="s">
        <v>1855</v>
      </c>
      <c r="N343" s="182" t="s">
        <v>575</v>
      </c>
      <c r="O343" s="182" t="s">
        <v>1094</v>
      </c>
      <c r="P343" s="182" t="s">
        <v>575</v>
      </c>
      <c r="Q343" s="182" t="s">
        <v>1092</v>
      </c>
      <c r="R343" s="183">
        <v>44005</v>
      </c>
      <c r="S343" s="182" t="s">
        <v>1856</v>
      </c>
      <c r="T343" s="182" t="s">
        <v>575</v>
      </c>
    </row>
    <row r="344" spans="1:20" x14ac:dyDescent="0.35">
      <c r="A344" s="182" t="s">
        <v>1028</v>
      </c>
      <c r="B344" s="182" t="s">
        <v>1029</v>
      </c>
      <c r="C344" s="182" t="s">
        <v>1063</v>
      </c>
      <c r="D344" s="182" t="s">
        <v>1064</v>
      </c>
      <c r="E344" s="182" t="s">
        <v>574</v>
      </c>
      <c r="F344" s="182" t="s">
        <v>740</v>
      </c>
      <c r="G344" s="183">
        <v>44007</v>
      </c>
      <c r="H344" s="182" t="s">
        <v>1032</v>
      </c>
      <c r="I344" s="184">
        <v>11700.01</v>
      </c>
      <c r="J344" s="182" t="s">
        <v>1091</v>
      </c>
      <c r="K344" s="182" t="s">
        <v>1092</v>
      </c>
      <c r="L344" s="182"/>
      <c r="M344" s="182" t="s">
        <v>1857</v>
      </c>
      <c r="N344" s="182" t="s">
        <v>575</v>
      </c>
      <c r="O344" s="182" t="s">
        <v>1094</v>
      </c>
      <c r="P344" s="182" t="s">
        <v>575</v>
      </c>
      <c r="Q344" s="182" t="s">
        <v>1092</v>
      </c>
      <c r="R344" s="183">
        <v>44005</v>
      </c>
      <c r="S344" s="182" t="s">
        <v>1858</v>
      </c>
      <c r="T344" s="182" t="s">
        <v>575</v>
      </c>
    </row>
    <row r="345" spans="1:20" x14ac:dyDescent="0.35">
      <c r="A345" s="182" t="s">
        <v>1028</v>
      </c>
      <c r="B345" s="182" t="s">
        <v>1029</v>
      </c>
      <c r="C345" s="182" t="s">
        <v>1030</v>
      </c>
      <c r="D345" s="182" t="s">
        <v>1031</v>
      </c>
      <c r="E345" s="182" t="s">
        <v>574</v>
      </c>
      <c r="F345" s="182" t="s">
        <v>740</v>
      </c>
      <c r="G345" s="183">
        <v>44007</v>
      </c>
      <c r="H345" s="182" t="s">
        <v>1032</v>
      </c>
      <c r="I345" s="184">
        <v>15769.44</v>
      </c>
      <c r="J345" s="182" t="s">
        <v>1033</v>
      </c>
      <c r="K345" s="182" t="s">
        <v>1034</v>
      </c>
      <c r="L345" s="182"/>
      <c r="M345" s="182" t="s">
        <v>1859</v>
      </c>
      <c r="N345" s="182" t="s">
        <v>575</v>
      </c>
      <c r="O345" s="182" t="s">
        <v>1036</v>
      </c>
      <c r="P345" s="182" t="s">
        <v>575</v>
      </c>
      <c r="Q345" s="182" t="s">
        <v>1034</v>
      </c>
      <c r="R345" s="183">
        <v>44005</v>
      </c>
      <c r="S345" s="182" t="s">
        <v>1860</v>
      </c>
      <c r="T345" s="182" t="s">
        <v>575</v>
      </c>
    </row>
    <row r="346" spans="1:20" x14ac:dyDescent="0.35">
      <c r="A346" s="182" t="s">
        <v>1028</v>
      </c>
      <c r="B346" s="182" t="s">
        <v>1029</v>
      </c>
      <c r="C346" s="182" t="s">
        <v>1030</v>
      </c>
      <c r="D346" s="182" t="s">
        <v>1031</v>
      </c>
      <c r="E346" s="182" t="s">
        <v>574</v>
      </c>
      <c r="F346" s="182" t="s">
        <v>740</v>
      </c>
      <c r="G346" s="183">
        <v>44007</v>
      </c>
      <c r="H346" s="182" t="s">
        <v>1032</v>
      </c>
      <c r="I346" s="184">
        <v>13544.92</v>
      </c>
      <c r="J346" s="182" t="s">
        <v>1033</v>
      </c>
      <c r="K346" s="182" t="s">
        <v>1034</v>
      </c>
      <c r="L346" s="182"/>
      <c r="M346" s="182" t="s">
        <v>1861</v>
      </c>
      <c r="N346" s="182" t="s">
        <v>575</v>
      </c>
      <c r="O346" s="182" t="s">
        <v>1036</v>
      </c>
      <c r="P346" s="182" t="s">
        <v>575</v>
      </c>
      <c r="Q346" s="182" t="s">
        <v>1034</v>
      </c>
      <c r="R346" s="183">
        <v>44005</v>
      </c>
      <c r="S346" s="182" t="s">
        <v>1862</v>
      </c>
      <c r="T346" s="182" t="s">
        <v>575</v>
      </c>
    </row>
    <row r="347" spans="1:20" x14ac:dyDescent="0.35">
      <c r="A347" s="182" t="s">
        <v>1028</v>
      </c>
      <c r="B347" s="182" t="s">
        <v>1029</v>
      </c>
      <c r="C347" s="182" t="s">
        <v>1030</v>
      </c>
      <c r="D347" s="182" t="s">
        <v>1031</v>
      </c>
      <c r="E347" s="182" t="s">
        <v>574</v>
      </c>
      <c r="F347" s="182" t="s">
        <v>740</v>
      </c>
      <c r="G347" s="183">
        <v>44007</v>
      </c>
      <c r="H347" s="182" t="s">
        <v>1032</v>
      </c>
      <c r="I347" s="184">
        <v>13784.67</v>
      </c>
      <c r="J347" s="182" t="s">
        <v>1033</v>
      </c>
      <c r="K347" s="182" t="s">
        <v>1034</v>
      </c>
      <c r="L347" s="182"/>
      <c r="M347" s="182" t="s">
        <v>1863</v>
      </c>
      <c r="N347" s="182" t="s">
        <v>575</v>
      </c>
      <c r="O347" s="182" t="s">
        <v>1036</v>
      </c>
      <c r="P347" s="182" t="s">
        <v>575</v>
      </c>
      <c r="Q347" s="182" t="s">
        <v>1034</v>
      </c>
      <c r="R347" s="183">
        <v>44005</v>
      </c>
      <c r="S347" s="182" t="s">
        <v>1864</v>
      </c>
      <c r="T347" s="182" t="s">
        <v>575</v>
      </c>
    </row>
    <row r="348" spans="1:20" x14ac:dyDescent="0.35">
      <c r="A348" s="182" t="s">
        <v>1028</v>
      </c>
      <c r="B348" s="182" t="s">
        <v>1029</v>
      </c>
      <c r="C348" s="182" t="s">
        <v>1030</v>
      </c>
      <c r="D348" s="182" t="s">
        <v>1031</v>
      </c>
      <c r="E348" s="182" t="s">
        <v>574</v>
      </c>
      <c r="F348" s="182" t="s">
        <v>740</v>
      </c>
      <c r="G348" s="183">
        <v>44007</v>
      </c>
      <c r="H348" s="182" t="s">
        <v>1032</v>
      </c>
      <c r="I348" s="184">
        <v>9075.81</v>
      </c>
      <c r="J348" s="182" t="s">
        <v>1033</v>
      </c>
      <c r="K348" s="182" t="s">
        <v>1034</v>
      </c>
      <c r="L348" s="182"/>
      <c r="M348" s="182" t="s">
        <v>1865</v>
      </c>
      <c r="N348" s="182" t="s">
        <v>575</v>
      </c>
      <c r="O348" s="182" t="s">
        <v>1036</v>
      </c>
      <c r="P348" s="182" t="s">
        <v>575</v>
      </c>
      <c r="Q348" s="182" t="s">
        <v>1034</v>
      </c>
      <c r="R348" s="183">
        <v>44005</v>
      </c>
      <c r="S348" s="182" t="s">
        <v>1866</v>
      </c>
      <c r="T348" s="182" t="s">
        <v>575</v>
      </c>
    </row>
    <row r="349" spans="1:20" x14ac:dyDescent="0.35">
      <c r="A349" s="182" t="s">
        <v>1028</v>
      </c>
      <c r="B349" s="182" t="s">
        <v>1029</v>
      </c>
      <c r="C349" s="182" t="s">
        <v>1030</v>
      </c>
      <c r="D349" s="182" t="s">
        <v>1031</v>
      </c>
      <c r="E349" s="182" t="s">
        <v>574</v>
      </c>
      <c r="F349" s="182" t="s">
        <v>740</v>
      </c>
      <c r="G349" s="183">
        <v>44007</v>
      </c>
      <c r="H349" s="182" t="s">
        <v>1032</v>
      </c>
      <c r="I349" s="184">
        <v>15525.98</v>
      </c>
      <c r="J349" s="182" t="s">
        <v>1033</v>
      </c>
      <c r="K349" s="182" t="s">
        <v>1034</v>
      </c>
      <c r="L349" s="182"/>
      <c r="M349" s="182" t="s">
        <v>1867</v>
      </c>
      <c r="N349" s="182" t="s">
        <v>575</v>
      </c>
      <c r="O349" s="182" t="s">
        <v>1036</v>
      </c>
      <c r="P349" s="182" t="s">
        <v>575</v>
      </c>
      <c r="Q349" s="182" t="s">
        <v>1034</v>
      </c>
      <c r="R349" s="183">
        <v>44005</v>
      </c>
      <c r="S349" s="182" t="s">
        <v>1868</v>
      </c>
      <c r="T349" s="182" t="s">
        <v>575</v>
      </c>
    </row>
    <row r="350" spans="1:20" x14ac:dyDescent="0.35">
      <c r="A350" s="182" t="s">
        <v>1028</v>
      </c>
      <c r="B350" s="182" t="s">
        <v>1029</v>
      </c>
      <c r="C350" s="182" t="s">
        <v>1030</v>
      </c>
      <c r="D350" s="182" t="s">
        <v>1031</v>
      </c>
      <c r="E350" s="182" t="s">
        <v>574</v>
      </c>
      <c r="F350" s="182" t="s">
        <v>740</v>
      </c>
      <c r="G350" s="183">
        <v>44007</v>
      </c>
      <c r="H350" s="182" t="s">
        <v>1032</v>
      </c>
      <c r="I350" s="184">
        <v>320.32</v>
      </c>
      <c r="J350" s="182" t="s">
        <v>1033</v>
      </c>
      <c r="K350" s="182" t="s">
        <v>1034</v>
      </c>
      <c r="L350" s="182"/>
      <c r="M350" s="182" t="s">
        <v>1869</v>
      </c>
      <c r="N350" s="182" t="s">
        <v>575</v>
      </c>
      <c r="O350" s="182" t="s">
        <v>1036</v>
      </c>
      <c r="P350" s="182" t="s">
        <v>575</v>
      </c>
      <c r="Q350" s="182" t="s">
        <v>1034</v>
      </c>
      <c r="R350" s="183">
        <v>44005</v>
      </c>
      <c r="S350" s="182" t="s">
        <v>1870</v>
      </c>
      <c r="T350" s="182" t="s">
        <v>575</v>
      </c>
    </row>
    <row r="351" spans="1:20" x14ac:dyDescent="0.35">
      <c r="A351" s="182" t="s">
        <v>1028</v>
      </c>
      <c r="B351" s="182" t="s">
        <v>1029</v>
      </c>
      <c r="C351" s="182" t="s">
        <v>1030</v>
      </c>
      <c r="D351" s="182" t="s">
        <v>1031</v>
      </c>
      <c r="E351" s="182" t="s">
        <v>574</v>
      </c>
      <c r="F351" s="182" t="s">
        <v>740</v>
      </c>
      <c r="G351" s="183">
        <v>44007</v>
      </c>
      <c r="H351" s="182" t="s">
        <v>1032</v>
      </c>
      <c r="I351" s="184">
        <v>236.85</v>
      </c>
      <c r="J351" s="182" t="s">
        <v>1033</v>
      </c>
      <c r="K351" s="182" t="s">
        <v>1034</v>
      </c>
      <c r="L351" s="182"/>
      <c r="M351" s="182" t="s">
        <v>1871</v>
      </c>
      <c r="N351" s="182" t="s">
        <v>575</v>
      </c>
      <c r="O351" s="182" t="s">
        <v>1036</v>
      </c>
      <c r="P351" s="182" t="s">
        <v>575</v>
      </c>
      <c r="Q351" s="182" t="s">
        <v>1034</v>
      </c>
      <c r="R351" s="183">
        <v>44005</v>
      </c>
      <c r="S351" s="182" t="s">
        <v>1872</v>
      </c>
      <c r="T351" s="182" t="s">
        <v>575</v>
      </c>
    </row>
    <row r="352" spans="1:20" x14ac:dyDescent="0.35">
      <c r="A352" s="182" t="s">
        <v>1028</v>
      </c>
      <c r="B352" s="182" t="s">
        <v>1029</v>
      </c>
      <c r="C352" s="182" t="s">
        <v>1030</v>
      </c>
      <c r="D352" s="182" t="s">
        <v>1031</v>
      </c>
      <c r="E352" s="182" t="s">
        <v>574</v>
      </c>
      <c r="F352" s="182" t="s">
        <v>740</v>
      </c>
      <c r="G352" s="183">
        <v>44007</v>
      </c>
      <c r="H352" s="182" t="s">
        <v>1032</v>
      </c>
      <c r="I352" s="184">
        <v>15136.31</v>
      </c>
      <c r="J352" s="182" t="s">
        <v>1033</v>
      </c>
      <c r="K352" s="182" t="s">
        <v>1034</v>
      </c>
      <c r="L352" s="182"/>
      <c r="M352" s="182" t="s">
        <v>1873</v>
      </c>
      <c r="N352" s="182" t="s">
        <v>575</v>
      </c>
      <c r="O352" s="182" t="s">
        <v>1036</v>
      </c>
      <c r="P352" s="182" t="s">
        <v>575</v>
      </c>
      <c r="Q352" s="182" t="s">
        <v>1034</v>
      </c>
      <c r="R352" s="183">
        <v>44005</v>
      </c>
      <c r="S352" s="182" t="s">
        <v>1874</v>
      </c>
      <c r="T352" s="182" t="s">
        <v>575</v>
      </c>
    </row>
    <row r="353" spans="1:20" x14ac:dyDescent="0.35">
      <c r="A353" s="182" t="s">
        <v>1028</v>
      </c>
      <c r="B353" s="182" t="s">
        <v>1029</v>
      </c>
      <c r="C353" s="182" t="s">
        <v>1030</v>
      </c>
      <c r="D353" s="182" t="s">
        <v>1031</v>
      </c>
      <c r="E353" s="182" t="s">
        <v>574</v>
      </c>
      <c r="F353" s="182" t="s">
        <v>740</v>
      </c>
      <c r="G353" s="183">
        <v>44007</v>
      </c>
      <c r="H353" s="182" t="s">
        <v>1032</v>
      </c>
      <c r="I353" s="184">
        <v>5747.41</v>
      </c>
      <c r="J353" s="182" t="s">
        <v>1033</v>
      </c>
      <c r="K353" s="182" t="s">
        <v>1034</v>
      </c>
      <c r="L353" s="182"/>
      <c r="M353" s="182" t="s">
        <v>1875</v>
      </c>
      <c r="N353" s="182" t="s">
        <v>575</v>
      </c>
      <c r="O353" s="182" t="s">
        <v>1036</v>
      </c>
      <c r="P353" s="182" t="s">
        <v>575</v>
      </c>
      <c r="Q353" s="182" t="s">
        <v>1034</v>
      </c>
      <c r="R353" s="183">
        <v>44005</v>
      </c>
      <c r="S353" s="182" t="s">
        <v>1876</v>
      </c>
      <c r="T353" s="182" t="s">
        <v>575</v>
      </c>
    </row>
    <row r="354" spans="1:20" x14ac:dyDescent="0.35">
      <c r="A354" s="182" t="s">
        <v>1028</v>
      </c>
      <c r="B354" s="182" t="s">
        <v>1029</v>
      </c>
      <c r="C354" s="182" t="s">
        <v>1030</v>
      </c>
      <c r="D354" s="182" t="s">
        <v>1031</v>
      </c>
      <c r="E354" s="182" t="s">
        <v>574</v>
      </c>
      <c r="F354" s="182" t="s">
        <v>740</v>
      </c>
      <c r="G354" s="183">
        <v>44007</v>
      </c>
      <c r="H354" s="182" t="s">
        <v>1032</v>
      </c>
      <c r="I354" s="184">
        <v>53905.88</v>
      </c>
      <c r="J354" s="182" t="s">
        <v>1033</v>
      </c>
      <c r="K354" s="182" t="s">
        <v>1034</v>
      </c>
      <c r="L354" s="182"/>
      <c r="M354" s="182" t="s">
        <v>1877</v>
      </c>
      <c r="N354" s="182" t="s">
        <v>575</v>
      </c>
      <c r="O354" s="182" t="s">
        <v>1036</v>
      </c>
      <c r="P354" s="182" t="s">
        <v>575</v>
      </c>
      <c r="Q354" s="182" t="s">
        <v>1034</v>
      </c>
      <c r="R354" s="183">
        <v>44005</v>
      </c>
      <c r="S354" s="182" t="s">
        <v>1878</v>
      </c>
      <c r="T354" s="182" t="s">
        <v>575</v>
      </c>
    </row>
    <row r="355" spans="1:20" x14ac:dyDescent="0.35">
      <c r="A355" s="182" t="s">
        <v>1028</v>
      </c>
      <c r="B355" s="182" t="s">
        <v>1029</v>
      </c>
      <c r="C355" s="182" t="s">
        <v>1030</v>
      </c>
      <c r="D355" s="182" t="s">
        <v>1031</v>
      </c>
      <c r="E355" s="182" t="s">
        <v>574</v>
      </c>
      <c r="F355" s="182" t="s">
        <v>740</v>
      </c>
      <c r="G355" s="183">
        <v>44007</v>
      </c>
      <c r="H355" s="182" t="s">
        <v>1032</v>
      </c>
      <c r="I355" s="184">
        <v>59607.43</v>
      </c>
      <c r="J355" s="182" t="s">
        <v>1033</v>
      </c>
      <c r="K355" s="182" t="s">
        <v>1034</v>
      </c>
      <c r="L355" s="182"/>
      <c r="M355" s="182" t="s">
        <v>1879</v>
      </c>
      <c r="N355" s="182" t="s">
        <v>575</v>
      </c>
      <c r="O355" s="182" t="s">
        <v>1036</v>
      </c>
      <c r="P355" s="182" t="s">
        <v>575</v>
      </c>
      <c r="Q355" s="182" t="s">
        <v>1034</v>
      </c>
      <c r="R355" s="183">
        <v>44005</v>
      </c>
      <c r="S355" s="182" t="s">
        <v>1880</v>
      </c>
      <c r="T355" s="182" t="s">
        <v>575</v>
      </c>
    </row>
    <row r="356" spans="1:20" x14ac:dyDescent="0.35">
      <c r="A356" s="182" t="s">
        <v>1028</v>
      </c>
      <c r="B356" s="182" t="s">
        <v>1029</v>
      </c>
      <c r="C356" s="182" t="s">
        <v>1030</v>
      </c>
      <c r="D356" s="182" t="s">
        <v>1031</v>
      </c>
      <c r="E356" s="182" t="s">
        <v>574</v>
      </c>
      <c r="F356" s="182" t="s">
        <v>740</v>
      </c>
      <c r="G356" s="183">
        <v>44011</v>
      </c>
      <c r="H356" s="182" t="s">
        <v>1032</v>
      </c>
      <c r="I356" s="184">
        <v>1601.52</v>
      </c>
      <c r="J356" s="182" t="s">
        <v>1033</v>
      </c>
      <c r="K356" s="182" t="s">
        <v>1034</v>
      </c>
      <c r="L356" s="182"/>
      <c r="M356" s="182" t="s">
        <v>1881</v>
      </c>
      <c r="N356" s="182" t="s">
        <v>575</v>
      </c>
      <c r="O356" s="182" t="s">
        <v>1036</v>
      </c>
      <c r="P356" s="182" t="s">
        <v>575</v>
      </c>
      <c r="Q356" s="182" t="s">
        <v>1034</v>
      </c>
      <c r="R356" s="183">
        <v>44001</v>
      </c>
      <c r="S356" s="182" t="s">
        <v>1882</v>
      </c>
      <c r="T356" s="182" t="s">
        <v>575</v>
      </c>
    </row>
    <row r="357" spans="1:20" x14ac:dyDescent="0.35">
      <c r="A357" s="182" t="s">
        <v>1028</v>
      </c>
      <c r="B357" s="182" t="s">
        <v>1029</v>
      </c>
      <c r="C357" s="182" t="s">
        <v>579</v>
      </c>
      <c r="D357" s="182" t="s">
        <v>1071</v>
      </c>
      <c r="E357" s="182" t="s">
        <v>1188</v>
      </c>
      <c r="F357" s="182" t="s">
        <v>740</v>
      </c>
      <c r="G357" s="183">
        <v>44012</v>
      </c>
      <c r="H357" s="182" t="s">
        <v>1032</v>
      </c>
      <c r="I357" s="184">
        <v>21166.68</v>
      </c>
      <c r="J357" s="182" t="s">
        <v>1189</v>
      </c>
      <c r="K357" s="182" t="s">
        <v>575</v>
      </c>
      <c r="L357" s="182"/>
      <c r="M357" s="182" t="s">
        <v>1883</v>
      </c>
      <c r="N357" s="182" t="s">
        <v>575</v>
      </c>
      <c r="O357" s="182" t="s">
        <v>575</v>
      </c>
      <c r="P357" s="182" t="s">
        <v>575</v>
      </c>
      <c r="Q357" s="182" t="s">
        <v>1191</v>
      </c>
      <c r="R357" s="183">
        <v>44012</v>
      </c>
      <c r="S357" s="182" t="s">
        <v>1884</v>
      </c>
      <c r="T357" s="182" t="s">
        <v>575</v>
      </c>
    </row>
    <row r="358" spans="1:20" x14ac:dyDescent="0.35">
      <c r="A358" s="182" t="s">
        <v>1028</v>
      </c>
      <c r="B358" s="182" t="s">
        <v>1029</v>
      </c>
      <c r="C358" s="182" t="s">
        <v>579</v>
      </c>
      <c r="D358" s="182" t="s">
        <v>1071</v>
      </c>
      <c r="E358" s="182" t="s">
        <v>1188</v>
      </c>
      <c r="F358" s="182" t="s">
        <v>740</v>
      </c>
      <c r="G358" s="183">
        <v>44012</v>
      </c>
      <c r="H358" s="182" t="s">
        <v>1032</v>
      </c>
      <c r="I358" s="184">
        <v>946.29</v>
      </c>
      <c r="J358" s="182" t="s">
        <v>1189</v>
      </c>
      <c r="K358" s="182" t="s">
        <v>575</v>
      </c>
      <c r="L358" s="182"/>
      <c r="M358" s="182" t="s">
        <v>1883</v>
      </c>
      <c r="N358" s="182" t="s">
        <v>575</v>
      </c>
      <c r="O358" s="182" t="s">
        <v>575</v>
      </c>
      <c r="P358" s="182" t="s">
        <v>575</v>
      </c>
      <c r="Q358" s="182" t="s">
        <v>1191</v>
      </c>
      <c r="R358" s="183">
        <v>44012</v>
      </c>
      <c r="S358" s="182" t="s">
        <v>1884</v>
      </c>
      <c r="T358" s="182" t="s">
        <v>575</v>
      </c>
    </row>
    <row r="359" spans="1:20" x14ac:dyDescent="0.35">
      <c r="A359" s="182" t="s">
        <v>1028</v>
      </c>
      <c r="B359" s="182" t="s">
        <v>1029</v>
      </c>
      <c r="C359" s="182" t="s">
        <v>579</v>
      </c>
      <c r="D359" s="182" t="s">
        <v>1071</v>
      </c>
      <c r="E359" s="182" t="s">
        <v>1188</v>
      </c>
      <c r="F359" s="182" t="s">
        <v>740</v>
      </c>
      <c r="G359" s="183">
        <v>44012</v>
      </c>
      <c r="H359" s="182" t="s">
        <v>1032</v>
      </c>
      <c r="I359" s="184">
        <v>60495.73</v>
      </c>
      <c r="J359" s="182" t="s">
        <v>1189</v>
      </c>
      <c r="K359" s="182" t="s">
        <v>575</v>
      </c>
      <c r="L359" s="182"/>
      <c r="M359" s="182" t="s">
        <v>1883</v>
      </c>
      <c r="N359" s="182" t="s">
        <v>575</v>
      </c>
      <c r="O359" s="182" t="s">
        <v>575</v>
      </c>
      <c r="P359" s="182" t="s">
        <v>575</v>
      </c>
      <c r="Q359" s="182" t="s">
        <v>1191</v>
      </c>
      <c r="R359" s="183">
        <v>44012</v>
      </c>
      <c r="S359" s="182" t="s">
        <v>1884</v>
      </c>
      <c r="T359" s="182" t="s">
        <v>575</v>
      </c>
    </row>
    <row r="360" spans="1:20" x14ac:dyDescent="0.35">
      <c r="A360" s="182" t="s">
        <v>1028</v>
      </c>
      <c r="B360" s="182" t="s">
        <v>1029</v>
      </c>
      <c r="C360" s="182" t="s">
        <v>579</v>
      </c>
      <c r="D360" s="182" t="s">
        <v>1071</v>
      </c>
      <c r="E360" s="182" t="s">
        <v>1188</v>
      </c>
      <c r="F360" s="182" t="s">
        <v>740</v>
      </c>
      <c r="G360" s="183">
        <v>44012</v>
      </c>
      <c r="H360" s="182" t="s">
        <v>1032</v>
      </c>
      <c r="I360" s="184">
        <v>35994.14</v>
      </c>
      <c r="J360" s="182" t="s">
        <v>1189</v>
      </c>
      <c r="K360" s="182" t="s">
        <v>575</v>
      </c>
      <c r="L360" s="182"/>
      <c r="M360" s="182" t="s">
        <v>1883</v>
      </c>
      <c r="N360" s="182" t="s">
        <v>575</v>
      </c>
      <c r="O360" s="182" t="s">
        <v>575</v>
      </c>
      <c r="P360" s="182" t="s">
        <v>575</v>
      </c>
      <c r="Q360" s="182" t="s">
        <v>1191</v>
      </c>
      <c r="R360" s="183">
        <v>44012</v>
      </c>
      <c r="S360" s="182" t="s">
        <v>1884</v>
      </c>
      <c r="T360" s="182" t="s">
        <v>575</v>
      </c>
    </row>
    <row r="361" spans="1:20" x14ac:dyDescent="0.35">
      <c r="A361" s="182" t="s">
        <v>1028</v>
      </c>
      <c r="B361" s="182" t="s">
        <v>1029</v>
      </c>
      <c r="C361" s="182" t="s">
        <v>579</v>
      </c>
      <c r="D361" s="182" t="s">
        <v>1071</v>
      </c>
      <c r="E361" s="182" t="s">
        <v>1188</v>
      </c>
      <c r="F361" s="182" t="s">
        <v>740</v>
      </c>
      <c r="G361" s="183">
        <v>44012</v>
      </c>
      <c r="H361" s="182" t="s">
        <v>1032</v>
      </c>
      <c r="I361" s="184">
        <v>42371.63</v>
      </c>
      <c r="J361" s="182" t="s">
        <v>1189</v>
      </c>
      <c r="K361" s="182" t="s">
        <v>575</v>
      </c>
      <c r="L361" s="182"/>
      <c r="M361" s="182" t="s">
        <v>1883</v>
      </c>
      <c r="N361" s="182" t="s">
        <v>575</v>
      </c>
      <c r="O361" s="182" t="s">
        <v>575</v>
      </c>
      <c r="P361" s="182" t="s">
        <v>575</v>
      </c>
      <c r="Q361" s="182" t="s">
        <v>1191</v>
      </c>
      <c r="R361" s="183">
        <v>44012</v>
      </c>
      <c r="S361" s="182" t="s">
        <v>1884</v>
      </c>
      <c r="T361" s="182" t="s">
        <v>575</v>
      </c>
    </row>
    <row r="362" spans="1:20" x14ac:dyDescent="0.35">
      <c r="A362" s="182" t="s">
        <v>1028</v>
      </c>
      <c r="B362" s="182" t="s">
        <v>1029</v>
      </c>
      <c r="C362" s="182" t="s">
        <v>579</v>
      </c>
      <c r="D362" s="182" t="s">
        <v>1071</v>
      </c>
      <c r="E362" s="182" t="s">
        <v>1188</v>
      </c>
      <c r="F362" s="182" t="s">
        <v>740</v>
      </c>
      <c r="G362" s="183">
        <v>44012</v>
      </c>
      <c r="H362" s="182" t="s">
        <v>1032</v>
      </c>
      <c r="I362" s="184">
        <v>5104.3500000000004</v>
      </c>
      <c r="J362" s="182" t="s">
        <v>1189</v>
      </c>
      <c r="K362" s="182" t="s">
        <v>575</v>
      </c>
      <c r="L362" s="182"/>
      <c r="M362" s="182" t="s">
        <v>1883</v>
      </c>
      <c r="N362" s="182" t="s">
        <v>575</v>
      </c>
      <c r="O362" s="182" t="s">
        <v>575</v>
      </c>
      <c r="P362" s="182" t="s">
        <v>575</v>
      </c>
      <c r="Q362" s="182" t="s">
        <v>1191</v>
      </c>
      <c r="R362" s="183">
        <v>44012</v>
      </c>
      <c r="S362" s="182" t="s">
        <v>1884</v>
      </c>
      <c r="T362" s="182" t="s">
        <v>575</v>
      </c>
    </row>
    <row r="363" spans="1:20" x14ac:dyDescent="0.35">
      <c r="A363" s="182" t="s">
        <v>1028</v>
      </c>
      <c r="B363" s="182" t="s">
        <v>1029</v>
      </c>
      <c r="C363" s="182" t="s">
        <v>579</v>
      </c>
      <c r="D363" s="182" t="s">
        <v>1071</v>
      </c>
      <c r="E363" s="182" t="s">
        <v>1188</v>
      </c>
      <c r="F363" s="182" t="s">
        <v>740</v>
      </c>
      <c r="G363" s="183">
        <v>44012</v>
      </c>
      <c r="H363" s="182" t="s">
        <v>1032</v>
      </c>
      <c r="I363" s="184">
        <v>19776.04</v>
      </c>
      <c r="J363" s="182" t="s">
        <v>1189</v>
      </c>
      <c r="K363" s="182" t="s">
        <v>575</v>
      </c>
      <c r="L363" s="182"/>
      <c r="M363" s="182" t="s">
        <v>1883</v>
      </c>
      <c r="N363" s="182" t="s">
        <v>575</v>
      </c>
      <c r="O363" s="182" t="s">
        <v>575</v>
      </c>
      <c r="P363" s="182" t="s">
        <v>575</v>
      </c>
      <c r="Q363" s="182" t="s">
        <v>1191</v>
      </c>
      <c r="R363" s="183">
        <v>44012</v>
      </c>
      <c r="S363" s="182" t="s">
        <v>1884</v>
      </c>
      <c r="T363" s="182" t="s">
        <v>575</v>
      </c>
    </row>
    <row r="364" spans="1:20" x14ac:dyDescent="0.35">
      <c r="A364" s="182" t="s">
        <v>1028</v>
      </c>
      <c r="B364" s="182" t="s">
        <v>1029</v>
      </c>
      <c r="C364" s="182" t="s">
        <v>579</v>
      </c>
      <c r="D364" s="182" t="s">
        <v>1071</v>
      </c>
      <c r="E364" s="182" t="s">
        <v>1188</v>
      </c>
      <c r="F364" s="182" t="s">
        <v>740</v>
      </c>
      <c r="G364" s="183">
        <v>44012</v>
      </c>
      <c r="H364" s="182" t="s">
        <v>1032</v>
      </c>
      <c r="I364" s="184">
        <v>6091.88</v>
      </c>
      <c r="J364" s="182" t="s">
        <v>1189</v>
      </c>
      <c r="K364" s="182" t="s">
        <v>575</v>
      </c>
      <c r="L364" s="182"/>
      <c r="M364" s="182" t="s">
        <v>1883</v>
      </c>
      <c r="N364" s="182" t="s">
        <v>575</v>
      </c>
      <c r="O364" s="182" t="s">
        <v>575</v>
      </c>
      <c r="P364" s="182" t="s">
        <v>575</v>
      </c>
      <c r="Q364" s="182" t="s">
        <v>1191</v>
      </c>
      <c r="R364" s="183">
        <v>44012</v>
      </c>
      <c r="S364" s="182" t="s">
        <v>1884</v>
      </c>
      <c r="T364" s="182" t="s">
        <v>575</v>
      </c>
    </row>
    <row r="365" spans="1:20" x14ac:dyDescent="0.35">
      <c r="A365" s="182" t="s">
        <v>1028</v>
      </c>
      <c r="B365" s="182" t="s">
        <v>1029</v>
      </c>
      <c r="C365" s="182" t="s">
        <v>1030</v>
      </c>
      <c r="D365" s="182" t="s">
        <v>1031</v>
      </c>
      <c r="E365" s="182" t="s">
        <v>574</v>
      </c>
      <c r="F365" s="182" t="s">
        <v>740</v>
      </c>
      <c r="G365" s="183">
        <v>44012</v>
      </c>
      <c r="H365" s="182" t="s">
        <v>1032</v>
      </c>
      <c r="I365" s="184">
        <v>3968.45</v>
      </c>
      <c r="J365" s="182" t="s">
        <v>1112</v>
      </c>
      <c r="K365" s="182" t="s">
        <v>1113</v>
      </c>
      <c r="L365" s="182"/>
      <c r="M365" s="182" t="s">
        <v>1885</v>
      </c>
      <c r="N365" s="182" t="s">
        <v>575</v>
      </c>
      <c r="O365" s="182" t="s">
        <v>1115</v>
      </c>
      <c r="P365" s="182" t="s">
        <v>575</v>
      </c>
      <c r="Q365" s="182" t="s">
        <v>1113</v>
      </c>
      <c r="R365" s="183">
        <v>44008</v>
      </c>
      <c r="S365" s="182" t="s">
        <v>1886</v>
      </c>
      <c r="T365" s="182" t="s">
        <v>575</v>
      </c>
    </row>
    <row r="366" spans="1:20" x14ac:dyDescent="0.35">
      <c r="A366" s="182" t="s">
        <v>1028</v>
      </c>
      <c r="B366" s="182" t="s">
        <v>1029</v>
      </c>
      <c r="C366" s="182" t="s">
        <v>1030</v>
      </c>
      <c r="D366" s="182" t="s">
        <v>1031</v>
      </c>
      <c r="E366" s="182" t="s">
        <v>574</v>
      </c>
      <c r="F366" s="182" t="s">
        <v>740</v>
      </c>
      <c r="G366" s="183">
        <v>44012</v>
      </c>
      <c r="H366" s="182" t="s">
        <v>1032</v>
      </c>
      <c r="I366" s="184">
        <v>2037.43</v>
      </c>
      <c r="J366" s="182" t="s">
        <v>1112</v>
      </c>
      <c r="K366" s="182" t="s">
        <v>1113</v>
      </c>
      <c r="L366" s="182"/>
      <c r="M366" s="182" t="s">
        <v>1887</v>
      </c>
      <c r="N366" s="182" t="s">
        <v>575</v>
      </c>
      <c r="O366" s="182" t="s">
        <v>1115</v>
      </c>
      <c r="P366" s="182" t="s">
        <v>575</v>
      </c>
      <c r="Q366" s="182" t="s">
        <v>1113</v>
      </c>
      <c r="R366" s="183">
        <v>44008</v>
      </c>
      <c r="S366" s="182" t="s">
        <v>1888</v>
      </c>
      <c r="T366" s="182" t="s">
        <v>575</v>
      </c>
    </row>
    <row r="367" spans="1:20" x14ac:dyDescent="0.35">
      <c r="A367" s="182" t="s">
        <v>1028</v>
      </c>
      <c r="B367" s="182" t="s">
        <v>1029</v>
      </c>
      <c r="C367" s="182" t="s">
        <v>1030</v>
      </c>
      <c r="D367" s="182" t="s">
        <v>1031</v>
      </c>
      <c r="E367" s="182" t="s">
        <v>574</v>
      </c>
      <c r="F367" s="182" t="s">
        <v>740</v>
      </c>
      <c r="G367" s="183">
        <v>44012</v>
      </c>
      <c r="H367" s="182" t="s">
        <v>1032</v>
      </c>
      <c r="I367" s="184">
        <v>9373.0300000000007</v>
      </c>
      <c r="J367" s="182" t="s">
        <v>1112</v>
      </c>
      <c r="K367" s="182" t="s">
        <v>1113</v>
      </c>
      <c r="L367" s="182"/>
      <c r="M367" s="182" t="s">
        <v>1889</v>
      </c>
      <c r="N367" s="182" t="s">
        <v>575</v>
      </c>
      <c r="O367" s="182" t="s">
        <v>1115</v>
      </c>
      <c r="P367" s="182" t="s">
        <v>575</v>
      </c>
      <c r="Q367" s="182" t="s">
        <v>1113</v>
      </c>
      <c r="R367" s="183">
        <v>44008</v>
      </c>
      <c r="S367" s="182" t="s">
        <v>1890</v>
      </c>
      <c r="T367" s="182" t="s">
        <v>575</v>
      </c>
    </row>
    <row r="368" spans="1:20" x14ac:dyDescent="0.35">
      <c r="A368" s="182" t="s">
        <v>1028</v>
      </c>
      <c r="B368" s="182" t="s">
        <v>1029</v>
      </c>
      <c r="C368" s="182" t="s">
        <v>1030</v>
      </c>
      <c r="D368" s="182" t="s">
        <v>1031</v>
      </c>
      <c r="E368" s="182" t="s">
        <v>574</v>
      </c>
      <c r="F368" s="182" t="s">
        <v>740</v>
      </c>
      <c r="G368" s="183">
        <v>44012</v>
      </c>
      <c r="H368" s="182" t="s">
        <v>1032</v>
      </c>
      <c r="I368" s="184">
        <v>4682.09</v>
      </c>
      <c r="J368" s="182" t="s">
        <v>1112</v>
      </c>
      <c r="K368" s="182" t="s">
        <v>1113</v>
      </c>
      <c r="L368" s="182"/>
      <c r="M368" s="182" t="s">
        <v>1891</v>
      </c>
      <c r="N368" s="182" t="s">
        <v>575</v>
      </c>
      <c r="O368" s="182" t="s">
        <v>1115</v>
      </c>
      <c r="P368" s="182" t="s">
        <v>575</v>
      </c>
      <c r="Q368" s="182" t="s">
        <v>1113</v>
      </c>
      <c r="R368" s="183">
        <v>44008</v>
      </c>
      <c r="S368" s="182" t="s">
        <v>1892</v>
      </c>
      <c r="T368" s="182" t="s">
        <v>575</v>
      </c>
    </row>
    <row r="369" spans="1:20" x14ac:dyDescent="0.35">
      <c r="A369" s="182" t="s">
        <v>1028</v>
      </c>
      <c r="B369" s="182" t="s">
        <v>1029</v>
      </c>
      <c r="C369" s="182" t="s">
        <v>1030</v>
      </c>
      <c r="D369" s="182" t="s">
        <v>1031</v>
      </c>
      <c r="E369" s="182" t="s">
        <v>574</v>
      </c>
      <c r="F369" s="182" t="s">
        <v>740</v>
      </c>
      <c r="G369" s="183">
        <v>44012</v>
      </c>
      <c r="H369" s="182" t="s">
        <v>1032</v>
      </c>
      <c r="I369" s="184">
        <v>6409.75</v>
      </c>
      <c r="J369" s="182" t="s">
        <v>1112</v>
      </c>
      <c r="K369" s="182" t="s">
        <v>1123</v>
      </c>
      <c r="L369" s="182"/>
      <c r="M369" s="182" t="s">
        <v>1893</v>
      </c>
      <c r="N369" s="182" t="s">
        <v>575</v>
      </c>
      <c r="O369" s="182" t="s">
        <v>1125</v>
      </c>
      <c r="P369" s="182" t="s">
        <v>575</v>
      </c>
      <c r="Q369" s="182" t="s">
        <v>1123</v>
      </c>
      <c r="R369" s="183">
        <v>44008</v>
      </c>
      <c r="S369" s="182" t="s">
        <v>1894</v>
      </c>
      <c r="T369" s="182" t="s">
        <v>575</v>
      </c>
    </row>
    <row r="370" spans="1:20" x14ac:dyDescent="0.35">
      <c r="A370" s="182" t="s">
        <v>1028</v>
      </c>
      <c r="B370" s="182" t="s">
        <v>1029</v>
      </c>
      <c r="C370" s="182" t="s">
        <v>1030</v>
      </c>
      <c r="D370" s="182" t="s">
        <v>1031</v>
      </c>
      <c r="E370" s="182" t="s">
        <v>574</v>
      </c>
      <c r="F370" s="182" t="s">
        <v>740</v>
      </c>
      <c r="G370" s="183">
        <v>44012</v>
      </c>
      <c r="H370" s="182" t="s">
        <v>1032</v>
      </c>
      <c r="I370" s="184">
        <v>5996.2</v>
      </c>
      <c r="J370" s="182" t="s">
        <v>1112</v>
      </c>
      <c r="K370" s="182" t="s">
        <v>1113</v>
      </c>
      <c r="L370" s="182"/>
      <c r="M370" s="182" t="s">
        <v>1895</v>
      </c>
      <c r="N370" s="182" t="s">
        <v>575</v>
      </c>
      <c r="O370" s="182" t="s">
        <v>1115</v>
      </c>
      <c r="P370" s="182" t="s">
        <v>575</v>
      </c>
      <c r="Q370" s="182" t="s">
        <v>1113</v>
      </c>
      <c r="R370" s="183">
        <v>44008</v>
      </c>
      <c r="S370" s="182" t="s">
        <v>1896</v>
      </c>
      <c r="T370" s="182" t="s">
        <v>575</v>
      </c>
    </row>
    <row r="371" spans="1:20" x14ac:dyDescent="0.35">
      <c r="A371" s="182" t="s">
        <v>1028</v>
      </c>
      <c r="B371" s="182" t="s">
        <v>1029</v>
      </c>
      <c r="C371" s="182" t="s">
        <v>1030</v>
      </c>
      <c r="D371" s="182" t="s">
        <v>1031</v>
      </c>
      <c r="E371" s="182" t="s">
        <v>574</v>
      </c>
      <c r="F371" s="182" t="s">
        <v>740</v>
      </c>
      <c r="G371" s="183">
        <v>44012</v>
      </c>
      <c r="H371" s="182" t="s">
        <v>1032</v>
      </c>
      <c r="I371" s="184">
        <v>5061.34</v>
      </c>
      <c r="J371" s="182" t="s">
        <v>1112</v>
      </c>
      <c r="K371" s="182" t="s">
        <v>1113</v>
      </c>
      <c r="L371" s="182"/>
      <c r="M371" s="182" t="s">
        <v>1897</v>
      </c>
      <c r="N371" s="182" t="s">
        <v>575</v>
      </c>
      <c r="O371" s="182" t="s">
        <v>1115</v>
      </c>
      <c r="P371" s="182" t="s">
        <v>575</v>
      </c>
      <c r="Q371" s="182" t="s">
        <v>1113</v>
      </c>
      <c r="R371" s="183">
        <v>44008</v>
      </c>
      <c r="S371" s="182" t="s">
        <v>1898</v>
      </c>
      <c r="T371" s="182" t="s">
        <v>575</v>
      </c>
    </row>
    <row r="372" spans="1:20" x14ac:dyDescent="0.35">
      <c r="A372" s="182" t="s">
        <v>1028</v>
      </c>
      <c r="B372" s="182" t="s">
        <v>1029</v>
      </c>
      <c r="C372" s="182" t="s">
        <v>1030</v>
      </c>
      <c r="D372" s="182" t="s">
        <v>1031</v>
      </c>
      <c r="E372" s="182" t="s">
        <v>574</v>
      </c>
      <c r="F372" s="182" t="s">
        <v>740</v>
      </c>
      <c r="G372" s="183">
        <v>44012</v>
      </c>
      <c r="H372" s="182" t="s">
        <v>1032</v>
      </c>
      <c r="I372" s="184">
        <v>6104.67</v>
      </c>
      <c r="J372" s="182" t="s">
        <v>1112</v>
      </c>
      <c r="K372" s="182" t="s">
        <v>1123</v>
      </c>
      <c r="L372" s="182"/>
      <c r="M372" s="182" t="s">
        <v>1899</v>
      </c>
      <c r="N372" s="182" t="s">
        <v>575</v>
      </c>
      <c r="O372" s="182" t="s">
        <v>1125</v>
      </c>
      <c r="P372" s="182" t="s">
        <v>575</v>
      </c>
      <c r="Q372" s="182" t="s">
        <v>1123</v>
      </c>
      <c r="R372" s="183">
        <v>44008</v>
      </c>
      <c r="S372" s="182" t="s">
        <v>1900</v>
      </c>
      <c r="T372" s="182" t="s">
        <v>575</v>
      </c>
    </row>
    <row r="373" spans="1:20" x14ac:dyDescent="0.35">
      <c r="A373" s="182" t="s">
        <v>1028</v>
      </c>
      <c r="B373" s="182" t="s">
        <v>1029</v>
      </c>
      <c r="C373" s="182" t="s">
        <v>1030</v>
      </c>
      <c r="D373" s="182" t="s">
        <v>1031</v>
      </c>
      <c r="E373" s="182" t="s">
        <v>574</v>
      </c>
      <c r="F373" s="182" t="s">
        <v>740</v>
      </c>
      <c r="G373" s="183">
        <v>44012</v>
      </c>
      <c r="H373" s="182" t="s">
        <v>1032</v>
      </c>
      <c r="I373" s="184">
        <v>3459.35</v>
      </c>
      <c r="J373" s="182" t="s">
        <v>1112</v>
      </c>
      <c r="K373" s="182" t="s">
        <v>1123</v>
      </c>
      <c r="L373" s="182"/>
      <c r="M373" s="182" t="s">
        <v>1901</v>
      </c>
      <c r="N373" s="182" t="s">
        <v>575</v>
      </c>
      <c r="O373" s="182" t="s">
        <v>1125</v>
      </c>
      <c r="P373" s="182" t="s">
        <v>575</v>
      </c>
      <c r="Q373" s="182" t="s">
        <v>1123</v>
      </c>
      <c r="R373" s="183">
        <v>44008</v>
      </c>
      <c r="S373" s="182" t="s">
        <v>1902</v>
      </c>
      <c r="T373" s="182" t="s">
        <v>575</v>
      </c>
    </row>
    <row r="374" spans="1:20" x14ac:dyDescent="0.35">
      <c r="A374" s="182" t="s">
        <v>1028</v>
      </c>
      <c r="B374" s="182" t="s">
        <v>1029</v>
      </c>
      <c r="C374" s="182" t="s">
        <v>1030</v>
      </c>
      <c r="D374" s="182" t="s">
        <v>1031</v>
      </c>
      <c r="E374" s="182" t="s">
        <v>574</v>
      </c>
      <c r="F374" s="182" t="s">
        <v>740</v>
      </c>
      <c r="G374" s="183">
        <v>44012</v>
      </c>
      <c r="H374" s="182" t="s">
        <v>1032</v>
      </c>
      <c r="I374" s="184">
        <v>5923.18</v>
      </c>
      <c r="J374" s="182" t="s">
        <v>1112</v>
      </c>
      <c r="K374" s="182" t="s">
        <v>1123</v>
      </c>
      <c r="L374" s="182"/>
      <c r="M374" s="182" t="s">
        <v>1903</v>
      </c>
      <c r="N374" s="182" t="s">
        <v>575</v>
      </c>
      <c r="O374" s="182" t="s">
        <v>1125</v>
      </c>
      <c r="P374" s="182" t="s">
        <v>575</v>
      </c>
      <c r="Q374" s="182" t="s">
        <v>1123</v>
      </c>
      <c r="R374" s="183">
        <v>44008</v>
      </c>
      <c r="S374" s="182" t="s">
        <v>1904</v>
      </c>
      <c r="T374" s="182" t="s">
        <v>575</v>
      </c>
    </row>
    <row r="375" spans="1:20" x14ac:dyDescent="0.35">
      <c r="A375" s="182" t="s">
        <v>1028</v>
      </c>
      <c r="B375" s="182" t="s">
        <v>1029</v>
      </c>
      <c r="C375" s="182" t="s">
        <v>1030</v>
      </c>
      <c r="D375" s="182" t="s">
        <v>1031</v>
      </c>
      <c r="E375" s="182" t="s">
        <v>574</v>
      </c>
      <c r="F375" s="182" t="s">
        <v>740</v>
      </c>
      <c r="G375" s="183">
        <v>44012</v>
      </c>
      <c r="H375" s="182" t="s">
        <v>1032</v>
      </c>
      <c r="I375" s="184">
        <v>3459.35</v>
      </c>
      <c r="J375" s="182" t="s">
        <v>1112</v>
      </c>
      <c r="K375" s="182" t="s">
        <v>1123</v>
      </c>
      <c r="L375" s="182"/>
      <c r="M375" s="182" t="s">
        <v>1905</v>
      </c>
      <c r="N375" s="182" t="s">
        <v>575</v>
      </c>
      <c r="O375" s="182" t="s">
        <v>1125</v>
      </c>
      <c r="P375" s="182" t="s">
        <v>575</v>
      </c>
      <c r="Q375" s="182" t="s">
        <v>1123</v>
      </c>
      <c r="R375" s="183">
        <v>44008</v>
      </c>
      <c r="S375" s="182" t="s">
        <v>1906</v>
      </c>
      <c r="T375" s="182" t="s">
        <v>575</v>
      </c>
    </row>
    <row r="376" spans="1:20" x14ac:dyDescent="0.35">
      <c r="A376" s="182" t="s">
        <v>1028</v>
      </c>
      <c r="B376" s="182" t="s">
        <v>1029</v>
      </c>
      <c r="C376" s="182" t="s">
        <v>579</v>
      </c>
      <c r="D376" s="182" t="s">
        <v>1071</v>
      </c>
      <c r="E376" s="182" t="s">
        <v>1907</v>
      </c>
      <c r="F376" s="182" t="s">
        <v>1908</v>
      </c>
      <c r="G376" s="183">
        <v>44013</v>
      </c>
      <c r="H376" s="182" t="s">
        <v>1032</v>
      </c>
      <c r="I376" s="184">
        <v>-41727.949999999997</v>
      </c>
      <c r="J376" s="182" t="s">
        <v>1909</v>
      </c>
      <c r="K376" s="182" t="s">
        <v>1526</v>
      </c>
      <c r="L376" s="182"/>
      <c r="M376" s="182" t="s">
        <v>1910</v>
      </c>
      <c r="N376" s="182" t="s">
        <v>575</v>
      </c>
      <c r="O376" s="182" t="s">
        <v>1528</v>
      </c>
      <c r="P376" s="182" t="s">
        <v>575</v>
      </c>
      <c r="Q376" s="182" t="s">
        <v>1526</v>
      </c>
      <c r="R376" s="183">
        <v>44005</v>
      </c>
      <c r="S376" s="182" t="s">
        <v>1911</v>
      </c>
      <c r="T376" s="182" t="s">
        <v>575</v>
      </c>
    </row>
    <row r="377" spans="1:20" x14ac:dyDescent="0.35">
      <c r="A377" s="182" t="s">
        <v>1028</v>
      </c>
      <c r="B377" s="182" t="s">
        <v>1029</v>
      </c>
      <c r="C377" s="182" t="s">
        <v>579</v>
      </c>
      <c r="D377" s="182" t="s">
        <v>1071</v>
      </c>
      <c r="E377" s="182" t="s">
        <v>1188</v>
      </c>
      <c r="F377" s="182" t="s">
        <v>1908</v>
      </c>
      <c r="G377" s="183">
        <v>44013</v>
      </c>
      <c r="H377" s="182" t="s">
        <v>1032</v>
      </c>
      <c r="I377" s="184">
        <v>65681.69</v>
      </c>
      <c r="J377" s="182" t="s">
        <v>1189</v>
      </c>
      <c r="K377" s="182" t="s">
        <v>575</v>
      </c>
      <c r="L377" s="182"/>
      <c r="M377" s="182" t="s">
        <v>1912</v>
      </c>
      <c r="N377" s="182" t="s">
        <v>575</v>
      </c>
      <c r="O377" s="182" t="s">
        <v>575</v>
      </c>
      <c r="P377" s="182" t="s">
        <v>575</v>
      </c>
      <c r="Q377" s="182" t="s">
        <v>1191</v>
      </c>
      <c r="R377" s="183">
        <v>43738</v>
      </c>
      <c r="S377" s="182" t="s">
        <v>1913</v>
      </c>
      <c r="T377" s="182" t="s">
        <v>575</v>
      </c>
    </row>
    <row r="378" spans="1:20" x14ac:dyDescent="0.35">
      <c r="A378" s="182" t="s">
        <v>1028</v>
      </c>
      <c r="B378" s="182" t="s">
        <v>1029</v>
      </c>
      <c r="C378" s="182" t="s">
        <v>579</v>
      </c>
      <c r="D378" s="182" t="s">
        <v>1071</v>
      </c>
      <c r="E378" s="182" t="s">
        <v>1188</v>
      </c>
      <c r="F378" s="182" t="s">
        <v>1908</v>
      </c>
      <c r="G378" s="183">
        <v>44013</v>
      </c>
      <c r="H378" s="182" t="s">
        <v>1032</v>
      </c>
      <c r="I378" s="184">
        <v>2258.13</v>
      </c>
      <c r="J378" s="182" t="s">
        <v>1189</v>
      </c>
      <c r="K378" s="182" t="s">
        <v>575</v>
      </c>
      <c r="L378" s="182"/>
      <c r="M378" s="182" t="s">
        <v>1912</v>
      </c>
      <c r="N378" s="182" t="s">
        <v>575</v>
      </c>
      <c r="O378" s="182" t="s">
        <v>575</v>
      </c>
      <c r="P378" s="182" t="s">
        <v>575</v>
      </c>
      <c r="Q378" s="182" t="s">
        <v>1191</v>
      </c>
      <c r="R378" s="183">
        <v>43738</v>
      </c>
      <c r="S378" s="182" t="s">
        <v>1913</v>
      </c>
      <c r="T378" s="182" t="s">
        <v>575</v>
      </c>
    </row>
    <row r="379" spans="1:20" x14ac:dyDescent="0.35">
      <c r="A379" s="182" t="s">
        <v>1028</v>
      </c>
      <c r="B379" s="182" t="s">
        <v>1029</v>
      </c>
      <c r="C379" s="182" t="s">
        <v>579</v>
      </c>
      <c r="D379" s="182" t="s">
        <v>1071</v>
      </c>
      <c r="E379" s="182" t="s">
        <v>1188</v>
      </c>
      <c r="F379" s="182" t="s">
        <v>1908</v>
      </c>
      <c r="G379" s="183">
        <v>44013</v>
      </c>
      <c r="H379" s="182" t="s">
        <v>1032</v>
      </c>
      <c r="I379" s="184">
        <v>840.06</v>
      </c>
      <c r="J379" s="182" t="s">
        <v>1189</v>
      </c>
      <c r="K379" s="182" t="s">
        <v>575</v>
      </c>
      <c r="L379" s="182"/>
      <c r="M379" s="182" t="s">
        <v>1912</v>
      </c>
      <c r="N379" s="182" t="s">
        <v>575</v>
      </c>
      <c r="O379" s="182" t="s">
        <v>575</v>
      </c>
      <c r="P379" s="182" t="s">
        <v>575</v>
      </c>
      <c r="Q379" s="182" t="s">
        <v>1191</v>
      </c>
      <c r="R379" s="183">
        <v>43738</v>
      </c>
      <c r="S379" s="182" t="s">
        <v>1913</v>
      </c>
      <c r="T379" s="182" t="s">
        <v>575</v>
      </c>
    </row>
    <row r="380" spans="1:20" x14ac:dyDescent="0.35">
      <c r="A380" s="182" t="s">
        <v>1028</v>
      </c>
      <c r="B380" s="182" t="s">
        <v>1029</v>
      </c>
      <c r="C380" s="182" t="s">
        <v>1063</v>
      </c>
      <c r="D380" s="182" t="s">
        <v>1064</v>
      </c>
      <c r="E380" s="182" t="s">
        <v>574</v>
      </c>
      <c r="F380" s="182" t="s">
        <v>1908</v>
      </c>
      <c r="G380" s="183">
        <v>44015</v>
      </c>
      <c r="H380" s="182" t="s">
        <v>1032</v>
      </c>
      <c r="I380" s="184">
        <v>4433.25</v>
      </c>
      <c r="J380" s="182" t="s">
        <v>1143</v>
      </c>
      <c r="K380" s="182" t="s">
        <v>1065</v>
      </c>
      <c r="L380" s="182"/>
      <c r="M380" s="182" t="s">
        <v>1914</v>
      </c>
      <c r="N380" s="182" t="s">
        <v>575</v>
      </c>
      <c r="O380" s="182" t="s">
        <v>1067</v>
      </c>
      <c r="P380" s="182" t="s">
        <v>575</v>
      </c>
      <c r="Q380" s="182" t="s">
        <v>1065</v>
      </c>
      <c r="R380" s="183">
        <v>44000</v>
      </c>
      <c r="S380" s="182" t="s">
        <v>1915</v>
      </c>
      <c r="T380" s="182" t="s">
        <v>575</v>
      </c>
    </row>
    <row r="381" spans="1:20" x14ac:dyDescent="0.35">
      <c r="A381" s="182" t="s">
        <v>1028</v>
      </c>
      <c r="B381" s="182" t="s">
        <v>1029</v>
      </c>
      <c r="C381" s="182" t="s">
        <v>1063</v>
      </c>
      <c r="D381" s="182" t="s">
        <v>1064</v>
      </c>
      <c r="E381" s="182" t="s">
        <v>574</v>
      </c>
      <c r="F381" s="182" t="s">
        <v>1908</v>
      </c>
      <c r="G381" s="183">
        <v>44015</v>
      </c>
      <c r="H381" s="182" t="s">
        <v>1032</v>
      </c>
      <c r="I381" s="184">
        <v>4433.25</v>
      </c>
      <c r="J381" s="182" t="s">
        <v>1143</v>
      </c>
      <c r="K381" s="182" t="s">
        <v>1065</v>
      </c>
      <c r="L381" s="182"/>
      <c r="M381" s="182" t="s">
        <v>1916</v>
      </c>
      <c r="N381" s="182" t="s">
        <v>575</v>
      </c>
      <c r="O381" s="182" t="s">
        <v>1067</v>
      </c>
      <c r="P381" s="182" t="s">
        <v>575</v>
      </c>
      <c r="Q381" s="182" t="s">
        <v>1065</v>
      </c>
      <c r="R381" s="183">
        <v>44000</v>
      </c>
      <c r="S381" s="182" t="s">
        <v>1917</v>
      </c>
      <c r="T381" s="182" t="s">
        <v>575</v>
      </c>
    </row>
    <row r="382" spans="1:20" x14ac:dyDescent="0.35">
      <c r="A382" s="182" t="s">
        <v>1028</v>
      </c>
      <c r="B382" s="182" t="s">
        <v>1029</v>
      </c>
      <c r="C382" s="182" t="s">
        <v>1063</v>
      </c>
      <c r="D382" s="182" t="s">
        <v>1064</v>
      </c>
      <c r="E382" s="182" t="s">
        <v>574</v>
      </c>
      <c r="F382" s="182" t="s">
        <v>1908</v>
      </c>
      <c r="G382" s="183">
        <v>44015</v>
      </c>
      <c r="H382" s="182" t="s">
        <v>1032</v>
      </c>
      <c r="I382" s="184">
        <v>4433.25</v>
      </c>
      <c r="J382" s="182" t="s">
        <v>1143</v>
      </c>
      <c r="K382" s="182" t="s">
        <v>1065</v>
      </c>
      <c r="L382" s="182"/>
      <c r="M382" s="182" t="s">
        <v>1918</v>
      </c>
      <c r="N382" s="182" t="s">
        <v>575</v>
      </c>
      <c r="O382" s="182" t="s">
        <v>1067</v>
      </c>
      <c r="P382" s="182" t="s">
        <v>575</v>
      </c>
      <c r="Q382" s="182" t="s">
        <v>1065</v>
      </c>
      <c r="R382" s="183">
        <v>44000</v>
      </c>
      <c r="S382" s="182" t="s">
        <v>1919</v>
      </c>
      <c r="T382" s="182" t="s">
        <v>575</v>
      </c>
    </row>
    <row r="383" spans="1:20" x14ac:dyDescent="0.35">
      <c r="A383" s="182" t="s">
        <v>1028</v>
      </c>
      <c r="B383" s="182" t="s">
        <v>1029</v>
      </c>
      <c r="C383" s="182" t="s">
        <v>1063</v>
      </c>
      <c r="D383" s="182" t="s">
        <v>1064</v>
      </c>
      <c r="E383" s="182" t="s">
        <v>574</v>
      </c>
      <c r="F383" s="182" t="s">
        <v>1908</v>
      </c>
      <c r="G383" s="183">
        <v>44015</v>
      </c>
      <c r="H383" s="182" t="s">
        <v>1032</v>
      </c>
      <c r="I383" s="184">
        <v>4433.25</v>
      </c>
      <c r="J383" s="182" t="s">
        <v>1143</v>
      </c>
      <c r="K383" s="182" t="s">
        <v>1065</v>
      </c>
      <c r="L383" s="182"/>
      <c r="M383" s="182" t="s">
        <v>1920</v>
      </c>
      <c r="N383" s="182" t="s">
        <v>575</v>
      </c>
      <c r="O383" s="182" t="s">
        <v>1067</v>
      </c>
      <c r="P383" s="182" t="s">
        <v>575</v>
      </c>
      <c r="Q383" s="182" t="s">
        <v>1065</v>
      </c>
      <c r="R383" s="183">
        <v>44000</v>
      </c>
      <c r="S383" s="182" t="s">
        <v>1921</v>
      </c>
      <c r="T383" s="182" t="s">
        <v>575</v>
      </c>
    </row>
    <row r="384" spans="1:20" x14ac:dyDescent="0.35">
      <c r="A384" s="182" t="s">
        <v>1028</v>
      </c>
      <c r="B384" s="182" t="s">
        <v>1029</v>
      </c>
      <c r="C384" s="182" t="s">
        <v>1063</v>
      </c>
      <c r="D384" s="182" t="s">
        <v>1064</v>
      </c>
      <c r="E384" s="182" t="s">
        <v>574</v>
      </c>
      <c r="F384" s="182" t="s">
        <v>1908</v>
      </c>
      <c r="G384" s="183">
        <v>44015</v>
      </c>
      <c r="H384" s="182" t="s">
        <v>1032</v>
      </c>
      <c r="I384" s="184">
        <v>4433.25</v>
      </c>
      <c r="J384" s="182" t="s">
        <v>1143</v>
      </c>
      <c r="K384" s="182" t="s">
        <v>1065</v>
      </c>
      <c r="L384" s="182"/>
      <c r="M384" s="182" t="s">
        <v>1922</v>
      </c>
      <c r="N384" s="182" t="s">
        <v>575</v>
      </c>
      <c r="O384" s="182" t="s">
        <v>1067</v>
      </c>
      <c r="P384" s="182" t="s">
        <v>575</v>
      </c>
      <c r="Q384" s="182" t="s">
        <v>1065</v>
      </c>
      <c r="R384" s="183">
        <v>44000</v>
      </c>
      <c r="S384" s="182" t="s">
        <v>1923</v>
      </c>
      <c r="T384" s="182" t="s">
        <v>575</v>
      </c>
    </row>
    <row r="385" spans="1:20" x14ac:dyDescent="0.35">
      <c r="A385" s="182" t="s">
        <v>1028</v>
      </c>
      <c r="B385" s="182" t="s">
        <v>1029</v>
      </c>
      <c r="C385" s="182" t="s">
        <v>1063</v>
      </c>
      <c r="D385" s="182" t="s">
        <v>1064</v>
      </c>
      <c r="E385" s="182" t="s">
        <v>574</v>
      </c>
      <c r="F385" s="182" t="s">
        <v>1908</v>
      </c>
      <c r="G385" s="183">
        <v>44015</v>
      </c>
      <c r="H385" s="182" t="s">
        <v>1032</v>
      </c>
      <c r="I385" s="184">
        <v>4433.25</v>
      </c>
      <c r="J385" s="182" t="s">
        <v>1143</v>
      </c>
      <c r="K385" s="182" t="s">
        <v>1065</v>
      </c>
      <c r="L385" s="182"/>
      <c r="M385" s="182" t="s">
        <v>1924</v>
      </c>
      <c r="N385" s="182" t="s">
        <v>575</v>
      </c>
      <c r="O385" s="182" t="s">
        <v>1067</v>
      </c>
      <c r="P385" s="182" t="s">
        <v>575</v>
      </c>
      <c r="Q385" s="182" t="s">
        <v>1065</v>
      </c>
      <c r="R385" s="183">
        <v>44000</v>
      </c>
      <c r="S385" s="182" t="s">
        <v>1925</v>
      </c>
      <c r="T385" s="182" t="s">
        <v>575</v>
      </c>
    </row>
    <row r="386" spans="1:20" x14ac:dyDescent="0.35">
      <c r="A386" s="182" t="s">
        <v>1028</v>
      </c>
      <c r="B386" s="182" t="s">
        <v>1029</v>
      </c>
      <c r="C386" s="182" t="s">
        <v>1081</v>
      </c>
      <c r="D386" s="182" t="s">
        <v>1082</v>
      </c>
      <c r="E386" s="182" t="s">
        <v>574</v>
      </c>
      <c r="F386" s="182" t="s">
        <v>1908</v>
      </c>
      <c r="G386" s="183">
        <v>44019</v>
      </c>
      <c r="H386" s="182" t="s">
        <v>1032</v>
      </c>
      <c r="I386" s="184">
        <v>769.27</v>
      </c>
      <c r="J386" s="182" t="s">
        <v>1371</v>
      </c>
      <c r="K386" s="182" t="s">
        <v>1084</v>
      </c>
      <c r="L386" s="182"/>
      <c r="M386" s="182" t="s">
        <v>1926</v>
      </c>
      <c r="N386" s="182" t="s">
        <v>575</v>
      </c>
      <c r="O386" s="182" t="s">
        <v>1086</v>
      </c>
      <c r="P386" s="182" t="s">
        <v>575</v>
      </c>
      <c r="Q386" s="182" t="s">
        <v>1084</v>
      </c>
      <c r="R386" s="183">
        <v>44008</v>
      </c>
      <c r="S386" s="182" t="s">
        <v>1927</v>
      </c>
      <c r="T386" s="182" t="s">
        <v>575</v>
      </c>
    </row>
    <row r="387" spans="1:20" x14ac:dyDescent="0.35">
      <c r="A387" s="182" t="s">
        <v>1028</v>
      </c>
      <c r="B387" s="182" t="s">
        <v>1029</v>
      </c>
      <c r="C387" s="182" t="s">
        <v>1081</v>
      </c>
      <c r="D387" s="182" t="s">
        <v>1082</v>
      </c>
      <c r="E387" s="182" t="s">
        <v>574</v>
      </c>
      <c r="F387" s="182" t="s">
        <v>1908</v>
      </c>
      <c r="G387" s="183">
        <v>44021</v>
      </c>
      <c r="H387" s="182" t="s">
        <v>1032</v>
      </c>
      <c r="I387" s="184">
        <v>4853.67</v>
      </c>
      <c r="J387" s="182" t="s">
        <v>1421</v>
      </c>
      <c r="K387" s="182" t="s">
        <v>1928</v>
      </c>
      <c r="L387" s="182"/>
      <c r="M387" s="182" t="s">
        <v>1929</v>
      </c>
      <c r="N387" s="182" t="s">
        <v>575</v>
      </c>
      <c r="O387" s="182" t="s">
        <v>1930</v>
      </c>
      <c r="P387" s="182" t="s">
        <v>575</v>
      </c>
      <c r="Q387" s="182" t="s">
        <v>1928</v>
      </c>
      <c r="R387" s="183">
        <v>44015</v>
      </c>
      <c r="S387" s="182" t="s">
        <v>1931</v>
      </c>
      <c r="T387" s="182" t="s">
        <v>575</v>
      </c>
    </row>
    <row r="388" spans="1:20" x14ac:dyDescent="0.35">
      <c r="A388" s="182" t="s">
        <v>1028</v>
      </c>
      <c r="B388" s="182" t="s">
        <v>1029</v>
      </c>
      <c r="C388" s="182" t="s">
        <v>1081</v>
      </c>
      <c r="D388" s="182" t="s">
        <v>1082</v>
      </c>
      <c r="E388" s="182" t="s">
        <v>574</v>
      </c>
      <c r="F388" s="182" t="s">
        <v>1908</v>
      </c>
      <c r="G388" s="183">
        <v>44026</v>
      </c>
      <c r="H388" s="182" t="s">
        <v>1032</v>
      </c>
      <c r="I388" s="184">
        <v>7474.53</v>
      </c>
      <c r="J388" s="182" t="s">
        <v>1177</v>
      </c>
      <c r="K388" s="182" t="s">
        <v>1178</v>
      </c>
      <c r="L388" s="182"/>
      <c r="M388" s="182" t="s">
        <v>1932</v>
      </c>
      <c r="N388" s="182" t="s">
        <v>575</v>
      </c>
      <c r="O388" s="182" t="s">
        <v>1180</v>
      </c>
      <c r="P388" s="182" t="s">
        <v>575</v>
      </c>
      <c r="Q388" s="182" t="s">
        <v>1178</v>
      </c>
      <c r="R388" s="183">
        <v>44012</v>
      </c>
      <c r="S388" s="182" t="s">
        <v>1933</v>
      </c>
      <c r="T388" s="182" t="s">
        <v>575</v>
      </c>
    </row>
    <row r="389" spans="1:20" x14ac:dyDescent="0.35">
      <c r="A389" s="182" t="s">
        <v>1028</v>
      </c>
      <c r="B389" s="182" t="s">
        <v>1029</v>
      </c>
      <c r="C389" s="182" t="s">
        <v>1081</v>
      </c>
      <c r="D389" s="182" t="s">
        <v>1082</v>
      </c>
      <c r="E389" s="182" t="s">
        <v>574</v>
      </c>
      <c r="F389" s="182" t="s">
        <v>1908</v>
      </c>
      <c r="G389" s="183">
        <v>44026</v>
      </c>
      <c r="H389" s="182" t="s">
        <v>1032</v>
      </c>
      <c r="I389" s="184">
        <v>367.77</v>
      </c>
      <c r="J389" s="182" t="s">
        <v>1177</v>
      </c>
      <c r="K389" s="182" t="s">
        <v>1178</v>
      </c>
      <c r="L389" s="182"/>
      <c r="M389" s="182" t="s">
        <v>1934</v>
      </c>
      <c r="N389" s="182" t="s">
        <v>575</v>
      </c>
      <c r="O389" s="182" t="s">
        <v>1180</v>
      </c>
      <c r="P389" s="182" t="s">
        <v>575</v>
      </c>
      <c r="Q389" s="182" t="s">
        <v>1178</v>
      </c>
      <c r="R389" s="183">
        <v>44012</v>
      </c>
      <c r="S389" s="182" t="s">
        <v>1935</v>
      </c>
      <c r="T389" s="182" t="s">
        <v>575</v>
      </c>
    </row>
    <row r="390" spans="1:20" x14ac:dyDescent="0.35">
      <c r="A390" s="182" t="s">
        <v>1028</v>
      </c>
      <c r="B390" s="182" t="s">
        <v>1029</v>
      </c>
      <c r="C390" s="182" t="s">
        <v>1081</v>
      </c>
      <c r="D390" s="182" t="s">
        <v>1082</v>
      </c>
      <c r="E390" s="182" t="s">
        <v>574</v>
      </c>
      <c r="F390" s="182" t="s">
        <v>1908</v>
      </c>
      <c r="G390" s="183">
        <v>44026</v>
      </c>
      <c r="H390" s="182" t="s">
        <v>1032</v>
      </c>
      <c r="I390" s="184">
        <v>6391.2</v>
      </c>
      <c r="J390" s="182" t="s">
        <v>1177</v>
      </c>
      <c r="K390" s="182" t="s">
        <v>1178</v>
      </c>
      <c r="L390" s="182"/>
      <c r="M390" s="182" t="s">
        <v>1936</v>
      </c>
      <c r="N390" s="182" t="s">
        <v>575</v>
      </c>
      <c r="O390" s="182" t="s">
        <v>1180</v>
      </c>
      <c r="P390" s="182" t="s">
        <v>575</v>
      </c>
      <c r="Q390" s="182" t="s">
        <v>1178</v>
      </c>
      <c r="R390" s="183">
        <v>44012</v>
      </c>
      <c r="S390" s="182" t="s">
        <v>1937</v>
      </c>
      <c r="T390" s="182" t="s">
        <v>575</v>
      </c>
    </row>
    <row r="391" spans="1:20" hidden="1" x14ac:dyDescent="0.35">
      <c r="A391" s="182" t="s">
        <v>1028</v>
      </c>
      <c r="B391" s="182" t="s">
        <v>1029</v>
      </c>
      <c r="C391" s="182" t="s">
        <v>579</v>
      </c>
      <c r="D391" s="182" t="s">
        <v>1071</v>
      </c>
      <c r="E391" s="182" t="s">
        <v>574</v>
      </c>
      <c r="F391" s="182" t="s">
        <v>1908</v>
      </c>
      <c r="G391" s="183">
        <v>44033</v>
      </c>
      <c r="H391" s="182" t="s">
        <v>1032</v>
      </c>
      <c r="I391" s="184">
        <v>16855.27</v>
      </c>
      <c r="J391" s="182" t="s">
        <v>1072</v>
      </c>
      <c r="K391" s="182" t="s">
        <v>1938</v>
      </c>
      <c r="L391" s="182" t="s">
        <v>2712</v>
      </c>
      <c r="M391" s="182" t="s">
        <v>1939</v>
      </c>
      <c r="N391" s="182" t="s">
        <v>575</v>
      </c>
      <c r="O391" s="182" t="s">
        <v>1940</v>
      </c>
      <c r="P391" s="182" t="s">
        <v>575</v>
      </c>
      <c r="Q391" s="182" t="s">
        <v>1938</v>
      </c>
      <c r="R391" s="183">
        <v>44013</v>
      </c>
      <c r="S391" s="182" t="s">
        <v>1941</v>
      </c>
      <c r="T391" s="182" t="s">
        <v>575</v>
      </c>
    </row>
    <row r="392" spans="1:20" hidden="1" x14ac:dyDescent="0.35">
      <c r="A392" s="182" t="s">
        <v>1028</v>
      </c>
      <c r="B392" s="182" t="s">
        <v>1029</v>
      </c>
      <c r="C392" s="182" t="s">
        <v>579</v>
      </c>
      <c r="D392" s="182" t="s">
        <v>1071</v>
      </c>
      <c r="E392" s="182" t="s">
        <v>574</v>
      </c>
      <c r="F392" s="182" t="s">
        <v>1908</v>
      </c>
      <c r="G392" s="183">
        <v>44033</v>
      </c>
      <c r="H392" s="182" t="s">
        <v>1032</v>
      </c>
      <c r="I392" s="184">
        <v>23160.959999999999</v>
      </c>
      <c r="J392" s="182" t="s">
        <v>1072</v>
      </c>
      <c r="K392" s="182" t="s">
        <v>1942</v>
      </c>
      <c r="L392" s="182" t="s">
        <v>2712</v>
      </c>
      <c r="M392" s="182" t="s">
        <v>1943</v>
      </c>
      <c r="N392" s="182" t="s">
        <v>575</v>
      </c>
      <c r="O392" s="182" t="s">
        <v>1944</v>
      </c>
      <c r="P392" s="182" t="s">
        <v>575</v>
      </c>
      <c r="Q392" s="182" t="s">
        <v>1942</v>
      </c>
      <c r="R392" s="183">
        <v>44013</v>
      </c>
      <c r="S392" s="182" t="s">
        <v>1945</v>
      </c>
      <c r="T392" s="182" t="s">
        <v>575</v>
      </c>
    </row>
    <row r="393" spans="1:20" hidden="1" x14ac:dyDescent="0.35">
      <c r="A393" s="182" t="s">
        <v>1028</v>
      </c>
      <c r="B393" s="182" t="s">
        <v>1029</v>
      </c>
      <c r="C393" s="182" t="s">
        <v>579</v>
      </c>
      <c r="D393" s="182" t="s">
        <v>1071</v>
      </c>
      <c r="E393" s="182" t="s">
        <v>574</v>
      </c>
      <c r="F393" s="182" t="s">
        <v>1908</v>
      </c>
      <c r="G393" s="183">
        <v>44033</v>
      </c>
      <c r="H393" s="182" t="s">
        <v>1032</v>
      </c>
      <c r="I393" s="184">
        <v>25227.040000000001</v>
      </c>
      <c r="J393" s="182" t="s">
        <v>1072</v>
      </c>
      <c r="K393" s="182" t="s">
        <v>1272</v>
      </c>
      <c r="L393" s="182" t="s">
        <v>2713</v>
      </c>
      <c r="M393" s="182" t="s">
        <v>1946</v>
      </c>
      <c r="N393" s="182" t="s">
        <v>575</v>
      </c>
      <c r="O393" s="182" t="s">
        <v>1274</v>
      </c>
      <c r="P393" s="182" t="s">
        <v>575</v>
      </c>
      <c r="Q393" s="182" t="s">
        <v>1272</v>
      </c>
      <c r="R393" s="183">
        <v>44013</v>
      </c>
      <c r="S393" s="182" t="s">
        <v>1947</v>
      </c>
      <c r="T393" s="182" t="s">
        <v>575</v>
      </c>
    </row>
    <row r="394" spans="1:20" hidden="1" x14ac:dyDescent="0.35">
      <c r="A394" s="182" t="s">
        <v>1028</v>
      </c>
      <c r="B394" s="182" t="s">
        <v>1029</v>
      </c>
      <c r="C394" s="182" t="s">
        <v>579</v>
      </c>
      <c r="D394" s="182" t="s">
        <v>1071</v>
      </c>
      <c r="E394" s="182" t="s">
        <v>574</v>
      </c>
      <c r="F394" s="182" t="s">
        <v>1908</v>
      </c>
      <c r="G394" s="183">
        <v>44033</v>
      </c>
      <c r="H394" s="182" t="s">
        <v>1032</v>
      </c>
      <c r="I394" s="184">
        <v>21345.93</v>
      </c>
      <c r="J394" s="182" t="s">
        <v>1072</v>
      </c>
      <c r="K394" s="182" t="s">
        <v>1280</v>
      </c>
      <c r="L394" s="182" t="s">
        <v>2712</v>
      </c>
      <c r="M394" s="182" t="s">
        <v>1948</v>
      </c>
      <c r="N394" s="182" t="s">
        <v>575</v>
      </c>
      <c r="O394" s="182" t="s">
        <v>1282</v>
      </c>
      <c r="P394" s="182" t="s">
        <v>575</v>
      </c>
      <c r="Q394" s="182" t="s">
        <v>1280</v>
      </c>
      <c r="R394" s="183">
        <v>44013</v>
      </c>
      <c r="S394" s="182" t="s">
        <v>1949</v>
      </c>
      <c r="T394" s="182" t="s">
        <v>575</v>
      </c>
    </row>
    <row r="395" spans="1:20" hidden="1" x14ac:dyDescent="0.35">
      <c r="A395" s="182" t="s">
        <v>1028</v>
      </c>
      <c r="B395" s="182" t="s">
        <v>1029</v>
      </c>
      <c r="C395" s="182" t="s">
        <v>579</v>
      </c>
      <c r="D395" s="182" t="s">
        <v>1071</v>
      </c>
      <c r="E395" s="182" t="s">
        <v>574</v>
      </c>
      <c r="F395" s="182" t="s">
        <v>1908</v>
      </c>
      <c r="G395" s="183">
        <v>44033</v>
      </c>
      <c r="H395" s="182" t="s">
        <v>1032</v>
      </c>
      <c r="I395" s="184">
        <v>5703.61</v>
      </c>
      <c r="J395" s="182" t="s">
        <v>1072</v>
      </c>
      <c r="K395" s="182" t="s">
        <v>1276</v>
      </c>
      <c r="L395" s="182" t="s">
        <v>2712</v>
      </c>
      <c r="M395" s="182" t="s">
        <v>1950</v>
      </c>
      <c r="N395" s="182" t="s">
        <v>575</v>
      </c>
      <c r="O395" s="182" t="s">
        <v>1278</v>
      </c>
      <c r="P395" s="182" t="s">
        <v>575</v>
      </c>
      <c r="Q395" s="182" t="s">
        <v>1276</v>
      </c>
      <c r="R395" s="183">
        <v>44013</v>
      </c>
      <c r="S395" s="182" t="s">
        <v>1951</v>
      </c>
      <c r="T395" s="182" t="s">
        <v>575</v>
      </c>
    </row>
    <row r="396" spans="1:20" hidden="1" x14ac:dyDescent="0.35">
      <c r="A396" s="182" t="s">
        <v>1028</v>
      </c>
      <c r="B396" s="182" t="s">
        <v>1029</v>
      </c>
      <c r="C396" s="182" t="s">
        <v>579</v>
      </c>
      <c r="D396" s="182" t="s">
        <v>1071</v>
      </c>
      <c r="E396" s="182" t="s">
        <v>574</v>
      </c>
      <c r="F396" s="182" t="s">
        <v>1908</v>
      </c>
      <c r="G396" s="183">
        <v>44033</v>
      </c>
      <c r="H396" s="182" t="s">
        <v>1032</v>
      </c>
      <c r="I396" s="184">
        <v>86210.34</v>
      </c>
      <c r="J396" s="182" t="s">
        <v>1072</v>
      </c>
      <c r="K396" s="182" t="s">
        <v>1952</v>
      </c>
      <c r="L396" s="182" t="s">
        <v>2712</v>
      </c>
      <c r="M396" s="182" t="s">
        <v>1953</v>
      </c>
      <c r="N396" s="182" t="s">
        <v>575</v>
      </c>
      <c r="O396" s="182" t="s">
        <v>1954</v>
      </c>
      <c r="P396" s="182" t="s">
        <v>575</v>
      </c>
      <c r="Q396" s="182" t="s">
        <v>1952</v>
      </c>
      <c r="R396" s="183">
        <v>44013</v>
      </c>
      <c r="S396" s="182" t="s">
        <v>1955</v>
      </c>
      <c r="T396" s="182" t="s">
        <v>575</v>
      </c>
    </row>
    <row r="397" spans="1:20" hidden="1" x14ac:dyDescent="0.35">
      <c r="A397" s="182" t="s">
        <v>1028</v>
      </c>
      <c r="B397" s="182" t="s">
        <v>1029</v>
      </c>
      <c r="C397" s="182" t="s">
        <v>579</v>
      </c>
      <c r="D397" s="182" t="s">
        <v>1071</v>
      </c>
      <c r="E397" s="182" t="s">
        <v>574</v>
      </c>
      <c r="F397" s="182" t="s">
        <v>1908</v>
      </c>
      <c r="G397" s="183">
        <v>44033</v>
      </c>
      <c r="H397" s="182" t="s">
        <v>1032</v>
      </c>
      <c r="I397" s="184">
        <v>36381.370000000003</v>
      </c>
      <c r="J397" s="182" t="s">
        <v>1072</v>
      </c>
      <c r="K397" s="182" t="s">
        <v>1550</v>
      </c>
      <c r="L397" s="182" t="s">
        <v>2712</v>
      </c>
      <c r="M397" s="182" t="s">
        <v>1956</v>
      </c>
      <c r="N397" s="182" t="s">
        <v>575</v>
      </c>
      <c r="O397" s="182" t="s">
        <v>1552</v>
      </c>
      <c r="P397" s="182" t="s">
        <v>575</v>
      </c>
      <c r="Q397" s="182" t="s">
        <v>1550</v>
      </c>
      <c r="R397" s="183">
        <v>44013</v>
      </c>
      <c r="S397" s="182" t="s">
        <v>1957</v>
      </c>
      <c r="T397" s="182" t="s">
        <v>575</v>
      </c>
    </row>
    <row r="398" spans="1:20" hidden="1" x14ac:dyDescent="0.35">
      <c r="A398" s="182" t="s">
        <v>1028</v>
      </c>
      <c r="B398" s="182" t="s">
        <v>1029</v>
      </c>
      <c r="C398" s="182" t="s">
        <v>579</v>
      </c>
      <c r="D398" s="182" t="s">
        <v>1071</v>
      </c>
      <c r="E398" s="182" t="s">
        <v>574</v>
      </c>
      <c r="F398" s="182" t="s">
        <v>1908</v>
      </c>
      <c r="G398" s="183">
        <v>44033</v>
      </c>
      <c r="H398" s="182" t="s">
        <v>1032</v>
      </c>
      <c r="I398" s="184">
        <v>84276.26</v>
      </c>
      <c r="J398" s="182" t="s">
        <v>1072</v>
      </c>
      <c r="K398" s="182" t="s">
        <v>1958</v>
      </c>
      <c r="L398" s="182" t="s">
        <v>2712</v>
      </c>
      <c r="M398" s="182" t="s">
        <v>1959</v>
      </c>
      <c r="N398" s="182" t="s">
        <v>575</v>
      </c>
      <c r="O398" s="182" t="s">
        <v>1960</v>
      </c>
      <c r="P398" s="182" t="s">
        <v>575</v>
      </c>
      <c r="Q398" s="182" t="s">
        <v>1958</v>
      </c>
      <c r="R398" s="183">
        <v>44013</v>
      </c>
      <c r="S398" s="182" t="s">
        <v>1961</v>
      </c>
      <c r="T398" s="182" t="s">
        <v>575</v>
      </c>
    </row>
    <row r="399" spans="1:20" hidden="1" x14ac:dyDescent="0.35">
      <c r="A399" s="182" t="s">
        <v>1028</v>
      </c>
      <c r="B399" s="182" t="s">
        <v>1029</v>
      </c>
      <c r="C399" s="182" t="s">
        <v>579</v>
      </c>
      <c r="D399" s="182" t="s">
        <v>1071</v>
      </c>
      <c r="E399" s="182" t="s">
        <v>574</v>
      </c>
      <c r="F399" s="182" t="s">
        <v>1908</v>
      </c>
      <c r="G399" s="183">
        <v>44033</v>
      </c>
      <c r="H399" s="182" t="s">
        <v>1032</v>
      </c>
      <c r="I399" s="184">
        <v>33710.53</v>
      </c>
      <c r="J399" s="182" t="s">
        <v>1072</v>
      </c>
      <c r="K399" s="182" t="s">
        <v>1962</v>
      </c>
      <c r="L399" s="182" t="s">
        <v>2712</v>
      </c>
      <c r="M399" s="182" t="s">
        <v>1963</v>
      </c>
      <c r="N399" s="182" t="s">
        <v>575</v>
      </c>
      <c r="O399" s="182" t="s">
        <v>1964</v>
      </c>
      <c r="P399" s="182" t="s">
        <v>575</v>
      </c>
      <c r="Q399" s="182" t="s">
        <v>1962</v>
      </c>
      <c r="R399" s="183">
        <v>44013</v>
      </c>
      <c r="S399" s="182" t="s">
        <v>1965</v>
      </c>
      <c r="T399" s="182" t="s">
        <v>575</v>
      </c>
    </row>
    <row r="400" spans="1:20" hidden="1" x14ac:dyDescent="0.35">
      <c r="A400" s="182" t="s">
        <v>1028</v>
      </c>
      <c r="B400" s="182" t="s">
        <v>1029</v>
      </c>
      <c r="C400" s="182" t="s">
        <v>579</v>
      </c>
      <c r="D400" s="182" t="s">
        <v>1071</v>
      </c>
      <c r="E400" s="182" t="s">
        <v>574</v>
      </c>
      <c r="F400" s="182" t="s">
        <v>1908</v>
      </c>
      <c r="G400" s="183">
        <v>44033</v>
      </c>
      <c r="H400" s="182" t="s">
        <v>1032</v>
      </c>
      <c r="I400" s="184">
        <v>71823.19</v>
      </c>
      <c r="J400" s="182" t="s">
        <v>1072</v>
      </c>
      <c r="K400" s="182" t="s">
        <v>1966</v>
      </c>
      <c r="L400" s="182" t="s">
        <v>2712</v>
      </c>
      <c r="M400" s="182" t="s">
        <v>1967</v>
      </c>
      <c r="N400" s="182" t="s">
        <v>575</v>
      </c>
      <c r="O400" s="182" t="s">
        <v>1968</v>
      </c>
      <c r="P400" s="182" t="s">
        <v>575</v>
      </c>
      <c r="Q400" s="182" t="s">
        <v>1966</v>
      </c>
      <c r="R400" s="183">
        <v>44013</v>
      </c>
      <c r="S400" s="182" t="s">
        <v>1969</v>
      </c>
      <c r="T400" s="182" t="s">
        <v>575</v>
      </c>
    </row>
    <row r="401" spans="1:20" hidden="1" x14ac:dyDescent="0.35">
      <c r="A401" s="182" t="s">
        <v>1028</v>
      </c>
      <c r="B401" s="182" t="s">
        <v>1029</v>
      </c>
      <c r="C401" s="182" t="s">
        <v>579</v>
      </c>
      <c r="D401" s="182" t="s">
        <v>1071</v>
      </c>
      <c r="E401" s="182" t="s">
        <v>574</v>
      </c>
      <c r="F401" s="182" t="s">
        <v>1908</v>
      </c>
      <c r="G401" s="183">
        <v>44033</v>
      </c>
      <c r="H401" s="182" t="s">
        <v>1032</v>
      </c>
      <c r="I401" s="184">
        <v>96685</v>
      </c>
      <c r="J401" s="182" t="s">
        <v>1072</v>
      </c>
      <c r="K401" s="182" t="s">
        <v>1970</v>
      </c>
      <c r="L401" s="182" t="s">
        <v>2712</v>
      </c>
      <c r="M401" s="182" t="s">
        <v>1971</v>
      </c>
      <c r="N401" s="182" t="s">
        <v>575</v>
      </c>
      <c r="O401" s="182" t="s">
        <v>1972</v>
      </c>
      <c r="P401" s="182" t="s">
        <v>575</v>
      </c>
      <c r="Q401" s="182" t="s">
        <v>1970</v>
      </c>
      <c r="R401" s="183">
        <v>44013</v>
      </c>
      <c r="S401" s="182" t="s">
        <v>1973</v>
      </c>
      <c r="T401" s="182" t="s">
        <v>575</v>
      </c>
    </row>
    <row r="402" spans="1:20" hidden="1" x14ac:dyDescent="0.35">
      <c r="A402" s="182" t="s">
        <v>1028</v>
      </c>
      <c r="B402" s="182" t="s">
        <v>1029</v>
      </c>
      <c r="C402" s="182" t="s">
        <v>579</v>
      </c>
      <c r="D402" s="182" t="s">
        <v>1071</v>
      </c>
      <c r="E402" s="182" t="s">
        <v>574</v>
      </c>
      <c r="F402" s="182" t="s">
        <v>1908</v>
      </c>
      <c r="G402" s="183">
        <v>44033</v>
      </c>
      <c r="H402" s="182" t="s">
        <v>1032</v>
      </c>
      <c r="I402" s="184">
        <v>71823.19</v>
      </c>
      <c r="J402" s="182" t="s">
        <v>1072</v>
      </c>
      <c r="K402" s="182" t="s">
        <v>1974</v>
      </c>
      <c r="L402" s="182" t="s">
        <v>2712</v>
      </c>
      <c r="M402" s="182" t="s">
        <v>1975</v>
      </c>
      <c r="N402" s="182" t="s">
        <v>575</v>
      </c>
      <c r="O402" s="182" t="s">
        <v>1976</v>
      </c>
      <c r="P402" s="182" t="s">
        <v>575</v>
      </c>
      <c r="Q402" s="182" t="s">
        <v>1974</v>
      </c>
      <c r="R402" s="183">
        <v>44013</v>
      </c>
      <c r="S402" s="182" t="s">
        <v>1977</v>
      </c>
      <c r="T402" s="182" t="s">
        <v>575</v>
      </c>
    </row>
    <row r="403" spans="1:20" hidden="1" x14ac:dyDescent="0.35">
      <c r="A403" s="182" t="s">
        <v>1028</v>
      </c>
      <c r="B403" s="182" t="s">
        <v>1029</v>
      </c>
      <c r="C403" s="182" t="s">
        <v>579</v>
      </c>
      <c r="D403" s="182" t="s">
        <v>1071</v>
      </c>
      <c r="E403" s="182" t="s">
        <v>574</v>
      </c>
      <c r="F403" s="182" t="s">
        <v>1908</v>
      </c>
      <c r="G403" s="183">
        <v>44033</v>
      </c>
      <c r="H403" s="182" t="s">
        <v>1032</v>
      </c>
      <c r="I403" s="184">
        <v>39234.58</v>
      </c>
      <c r="J403" s="182" t="s">
        <v>1072</v>
      </c>
      <c r="K403" s="182" t="s">
        <v>1978</v>
      </c>
      <c r="L403" s="182" t="s">
        <v>2712</v>
      </c>
      <c r="M403" s="182" t="s">
        <v>1979</v>
      </c>
      <c r="N403" s="182" t="s">
        <v>575</v>
      </c>
      <c r="O403" s="182" t="s">
        <v>1980</v>
      </c>
      <c r="P403" s="182" t="s">
        <v>575</v>
      </c>
      <c r="Q403" s="182" t="s">
        <v>1978</v>
      </c>
      <c r="R403" s="183">
        <v>44013</v>
      </c>
      <c r="S403" s="182" t="s">
        <v>1981</v>
      </c>
      <c r="T403" s="182" t="s">
        <v>575</v>
      </c>
    </row>
    <row r="404" spans="1:20" hidden="1" x14ac:dyDescent="0.35">
      <c r="A404" s="182" t="s">
        <v>1028</v>
      </c>
      <c r="B404" s="182" t="s">
        <v>1029</v>
      </c>
      <c r="C404" s="182" t="s">
        <v>579</v>
      </c>
      <c r="D404" s="182" t="s">
        <v>1071</v>
      </c>
      <c r="E404" s="182" t="s">
        <v>574</v>
      </c>
      <c r="F404" s="182" t="s">
        <v>1908</v>
      </c>
      <c r="G404" s="183">
        <v>44033</v>
      </c>
      <c r="H404" s="182" t="s">
        <v>1032</v>
      </c>
      <c r="I404" s="184">
        <v>115172.24</v>
      </c>
      <c r="J404" s="182" t="s">
        <v>1072</v>
      </c>
      <c r="K404" s="182" t="s">
        <v>1982</v>
      </c>
      <c r="L404" s="182" t="s">
        <v>2712</v>
      </c>
      <c r="M404" s="182" t="s">
        <v>1983</v>
      </c>
      <c r="N404" s="182" t="s">
        <v>575</v>
      </c>
      <c r="O404" s="182" t="s">
        <v>1984</v>
      </c>
      <c r="P404" s="182" t="s">
        <v>575</v>
      </c>
      <c r="Q404" s="182" t="s">
        <v>1982</v>
      </c>
      <c r="R404" s="183">
        <v>44013</v>
      </c>
      <c r="S404" s="182" t="s">
        <v>1985</v>
      </c>
      <c r="T404" s="182" t="s">
        <v>575</v>
      </c>
    </row>
    <row r="405" spans="1:20" hidden="1" x14ac:dyDescent="0.35">
      <c r="A405" s="182" t="s">
        <v>1028</v>
      </c>
      <c r="B405" s="182" t="s">
        <v>1029</v>
      </c>
      <c r="C405" s="182" t="s">
        <v>579</v>
      </c>
      <c r="D405" s="182" t="s">
        <v>1071</v>
      </c>
      <c r="E405" s="182" t="s">
        <v>574</v>
      </c>
      <c r="F405" s="182" t="s">
        <v>1908</v>
      </c>
      <c r="G405" s="183">
        <v>44033</v>
      </c>
      <c r="H405" s="182" t="s">
        <v>1032</v>
      </c>
      <c r="I405" s="184">
        <v>96685</v>
      </c>
      <c r="J405" s="182" t="s">
        <v>1072</v>
      </c>
      <c r="K405" s="182" t="s">
        <v>1986</v>
      </c>
      <c r="L405" s="182" t="s">
        <v>2712</v>
      </c>
      <c r="M405" s="182" t="s">
        <v>1987</v>
      </c>
      <c r="N405" s="182" t="s">
        <v>575</v>
      </c>
      <c r="O405" s="182" t="s">
        <v>1988</v>
      </c>
      <c r="P405" s="182" t="s">
        <v>575</v>
      </c>
      <c r="Q405" s="182" t="s">
        <v>1986</v>
      </c>
      <c r="R405" s="183">
        <v>44013</v>
      </c>
      <c r="S405" s="182" t="s">
        <v>1989</v>
      </c>
      <c r="T405" s="182" t="s">
        <v>575</v>
      </c>
    </row>
    <row r="406" spans="1:20" hidden="1" x14ac:dyDescent="0.35">
      <c r="A406" s="182" t="s">
        <v>1028</v>
      </c>
      <c r="B406" s="182" t="s">
        <v>1029</v>
      </c>
      <c r="C406" s="182" t="s">
        <v>579</v>
      </c>
      <c r="D406" s="182" t="s">
        <v>1071</v>
      </c>
      <c r="E406" s="182" t="s">
        <v>574</v>
      </c>
      <c r="F406" s="182" t="s">
        <v>1908</v>
      </c>
      <c r="G406" s="183">
        <v>44033</v>
      </c>
      <c r="H406" s="182" t="s">
        <v>1032</v>
      </c>
      <c r="I406" s="184">
        <v>66566.149999999994</v>
      </c>
      <c r="J406" s="182" t="s">
        <v>1072</v>
      </c>
      <c r="K406" s="182" t="s">
        <v>1990</v>
      </c>
      <c r="L406" s="182" t="s">
        <v>2712</v>
      </c>
      <c r="M406" s="182" t="s">
        <v>1991</v>
      </c>
      <c r="N406" s="182" t="s">
        <v>575</v>
      </c>
      <c r="O406" s="182" t="s">
        <v>1992</v>
      </c>
      <c r="P406" s="182" t="s">
        <v>575</v>
      </c>
      <c r="Q406" s="182" t="s">
        <v>1990</v>
      </c>
      <c r="R406" s="183">
        <v>44013</v>
      </c>
      <c r="S406" s="182" t="s">
        <v>1993</v>
      </c>
      <c r="T406" s="182" t="s">
        <v>575</v>
      </c>
    </row>
    <row r="407" spans="1:20" hidden="1" x14ac:dyDescent="0.35">
      <c r="A407" s="182" t="s">
        <v>1028</v>
      </c>
      <c r="B407" s="182" t="s">
        <v>1029</v>
      </c>
      <c r="C407" s="182" t="s">
        <v>579</v>
      </c>
      <c r="D407" s="182" t="s">
        <v>1071</v>
      </c>
      <c r="E407" s="182" t="s">
        <v>574</v>
      </c>
      <c r="F407" s="182" t="s">
        <v>1908</v>
      </c>
      <c r="G407" s="183">
        <v>44033</v>
      </c>
      <c r="H407" s="182" t="s">
        <v>1032</v>
      </c>
      <c r="I407" s="184">
        <v>154447.4</v>
      </c>
      <c r="J407" s="182" t="s">
        <v>1072</v>
      </c>
      <c r="K407" s="182" t="s">
        <v>1108</v>
      </c>
      <c r="L407" s="182" t="s">
        <v>2712</v>
      </c>
      <c r="M407" s="182" t="s">
        <v>1994</v>
      </c>
      <c r="N407" s="182" t="s">
        <v>575</v>
      </c>
      <c r="O407" s="182" t="s">
        <v>1110</v>
      </c>
      <c r="P407" s="182" t="s">
        <v>575</v>
      </c>
      <c r="Q407" s="182" t="s">
        <v>1108</v>
      </c>
      <c r="R407" s="183">
        <v>44013</v>
      </c>
      <c r="S407" s="182" t="s">
        <v>1995</v>
      </c>
      <c r="T407" s="182" t="s">
        <v>575</v>
      </c>
    </row>
    <row r="408" spans="1:20" hidden="1" x14ac:dyDescent="0.35">
      <c r="A408" s="182" t="s">
        <v>1028</v>
      </c>
      <c r="B408" s="182" t="s">
        <v>1029</v>
      </c>
      <c r="C408" s="182" t="s">
        <v>579</v>
      </c>
      <c r="D408" s="182" t="s">
        <v>1071</v>
      </c>
      <c r="E408" s="182" t="s">
        <v>574</v>
      </c>
      <c r="F408" s="182" t="s">
        <v>1908</v>
      </c>
      <c r="G408" s="183">
        <v>44033</v>
      </c>
      <c r="H408" s="182" t="s">
        <v>1032</v>
      </c>
      <c r="I408" s="184">
        <v>133132.23000000001</v>
      </c>
      <c r="J408" s="182" t="s">
        <v>1072</v>
      </c>
      <c r="K408" s="182" t="s">
        <v>1996</v>
      </c>
      <c r="L408" s="182" t="s">
        <v>2712</v>
      </c>
      <c r="M408" s="182" t="s">
        <v>1997</v>
      </c>
      <c r="N408" s="182" t="s">
        <v>575</v>
      </c>
      <c r="O408" s="182" t="s">
        <v>1998</v>
      </c>
      <c r="P408" s="182" t="s">
        <v>575</v>
      </c>
      <c r="Q408" s="182" t="s">
        <v>1996</v>
      </c>
      <c r="R408" s="183">
        <v>44013</v>
      </c>
      <c r="S408" s="182" t="s">
        <v>1999</v>
      </c>
      <c r="T408" s="182" t="s">
        <v>575</v>
      </c>
    </row>
    <row r="409" spans="1:20" hidden="1" x14ac:dyDescent="0.35">
      <c r="A409" s="182" t="s">
        <v>1028</v>
      </c>
      <c r="B409" s="182" t="s">
        <v>1029</v>
      </c>
      <c r="C409" s="182" t="s">
        <v>579</v>
      </c>
      <c r="D409" s="182" t="s">
        <v>1071</v>
      </c>
      <c r="E409" s="182" t="s">
        <v>574</v>
      </c>
      <c r="F409" s="182" t="s">
        <v>1908</v>
      </c>
      <c r="G409" s="183">
        <v>44033</v>
      </c>
      <c r="H409" s="182" t="s">
        <v>1032</v>
      </c>
      <c r="I409" s="184">
        <v>71823.19</v>
      </c>
      <c r="J409" s="182" t="s">
        <v>1072</v>
      </c>
      <c r="K409" s="182" t="s">
        <v>2000</v>
      </c>
      <c r="L409" s="182" t="s">
        <v>2712</v>
      </c>
      <c r="M409" s="182" t="s">
        <v>2001</v>
      </c>
      <c r="N409" s="182" t="s">
        <v>575</v>
      </c>
      <c r="O409" s="182" t="s">
        <v>2002</v>
      </c>
      <c r="P409" s="182" t="s">
        <v>575</v>
      </c>
      <c r="Q409" s="182" t="s">
        <v>2000</v>
      </c>
      <c r="R409" s="183">
        <v>44013</v>
      </c>
      <c r="S409" s="182" t="s">
        <v>2003</v>
      </c>
      <c r="T409" s="182" t="s">
        <v>575</v>
      </c>
    </row>
    <row r="410" spans="1:20" hidden="1" x14ac:dyDescent="0.35">
      <c r="A410" s="182" t="s">
        <v>1028</v>
      </c>
      <c r="B410" s="182" t="s">
        <v>1029</v>
      </c>
      <c r="C410" s="182" t="s">
        <v>579</v>
      </c>
      <c r="D410" s="182" t="s">
        <v>1071</v>
      </c>
      <c r="E410" s="182" t="s">
        <v>574</v>
      </c>
      <c r="F410" s="182" t="s">
        <v>1908</v>
      </c>
      <c r="G410" s="183">
        <v>44033</v>
      </c>
      <c r="H410" s="182" t="s">
        <v>1032</v>
      </c>
      <c r="I410" s="184">
        <v>66566.149999999994</v>
      </c>
      <c r="J410" s="182" t="s">
        <v>1072</v>
      </c>
      <c r="K410" s="182" t="s">
        <v>2004</v>
      </c>
      <c r="L410" s="182" t="s">
        <v>2712</v>
      </c>
      <c r="M410" s="182" t="s">
        <v>2005</v>
      </c>
      <c r="N410" s="182" t="s">
        <v>575</v>
      </c>
      <c r="O410" s="182" t="s">
        <v>2006</v>
      </c>
      <c r="P410" s="182" t="s">
        <v>575</v>
      </c>
      <c r="Q410" s="182" t="s">
        <v>2004</v>
      </c>
      <c r="R410" s="183">
        <v>44013</v>
      </c>
      <c r="S410" s="182" t="s">
        <v>2007</v>
      </c>
      <c r="T410" s="182" t="s">
        <v>575</v>
      </c>
    </row>
    <row r="411" spans="1:20" hidden="1" x14ac:dyDescent="0.35">
      <c r="A411" s="182" t="s">
        <v>1028</v>
      </c>
      <c r="B411" s="182" t="s">
        <v>1029</v>
      </c>
      <c r="C411" s="182" t="s">
        <v>579</v>
      </c>
      <c r="D411" s="182" t="s">
        <v>1071</v>
      </c>
      <c r="E411" s="182" t="s">
        <v>574</v>
      </c>
      <c r="F411" s="182" t="s">
        <v>1908</v>
      </c>
      <c r="G411" s="183">
        <v>44033</v>
      </c>
      <c r="H411" s="182" t="s">
        <v>1032</v>
      </c>
      <c r="I411" s="184">
        <v>43956.62</v>
      </c>
      <c r="J411" s="182" t="s">
        <v>1072</v>
      </c>
      <c r="K411" s="182" t="s">
        <v>2008</v>
      </c>
      <c r="L411" s="182" t="s">
        <v>2712</v>
      </c>
      <c r="M411" s="182" t="s">
        <v>2009</v>
      </c>
      <c r="N411" s="182" t="s">
        <v>575</v>
      </c>
      <c r="O411" s="182" t="s">
        <v>2010</v>
      </c>
      <c r="P411" s="182" t="s">
        <v>575</v>
      </c>
      <c r="Q411" s="182" t="s">
        <v>2008</v>
      </c>
      <c r="R411" s="183">
        <v>44013</v>
      </c>
      <c r="S411" s="182" t="s">
        <v>2011</v>
      </c>
      <c r="T411" s="182" t="s">
        <v>575</v>
      </c>
    </row>
    <row r="412" spans="1:20" hidden="1" x14ac:dyDescent="0.35">
      <c r="A412" s="182" t="s">
        <v>1028</v>
      </c>
      <c r="B412" s="182" t="s">
        <v>1029</v>
      </c>
      <c r="C412" s="182" t="s">
        <v>579</v>
      </c>
      <c r="D412" s="182" t="s">
        <v>1071</v>
      </c>
      <c r="E412" s="182" t="s">
        <v>574</v>
      </c>
      <c r="F412" s="182" t="s">
        <v>1908</v>
      </c>
      <c r="G412" s="183">
        <v>44033</v>
      </c>
      <c r="H412" s="182" t="s">
        <v>1032</v>
      </c>
      <c r="I412" s="184">
        <v>152801.92000000001</v>
      </c>
      <c r="J412" s="182" t="s">
        <v>1072</v>
      </c>
      <c r="K412" s="182" t="s">
        <v>1560</v>
      </c>
      <c r="L412" s="182" t="s">
        <v>2712</v>
      </c>
      <c r="M412" s="182" t="s">
        <v>2012</v>
      </c>
      <c r="N412" s="182" t="s">
        <v>575</v>
      </c>
      <c r="O412" s="182" t="s">
        <v>1562</v>
      </c>
      <c r="P412" s="182" t="s">
        <v>575</v>
      </c>
      <c r="Q412" s="182" t="s">
        <v>1560</v>
      </c>
      <c r="R412" s="183">
        <v>44013</v>
      </c>
      <c r="S412" s="182" t="s">
        <v>2013</v>
      </c>
      <c r="T412" s="182" t="s">
        <v>575</v>
      </c>
    </row>
    <row r="413" spans="1:20" hidden="1" x14ac:dyDescent="0.35">
      <c r="A413" s="182" t="s">
        <v>1028</v>
      </c>
      <c r="B413" s="182" t="s">
        <v>1029</v>
      </c>
      <c r="C413" s="182" t="s">
        <v>579</v>
      </c>
      <c r="D413" s="182" t="s">
        <v>1071</v>
      </c>
      <c r="E413" s="182" t="s">
        <v>574</v>
      </c>
      <c r="F413" s="182" t="s">
        <v>1908</v>
      </c>
      <c r="G413" s="183">
        <v>44033</v>
      </c>
      <c r="H413" s="182" t="s">
        <v>1032</v>
      </c>
      <c r="I413" s="184">
        <v>25227.040000000001</v>
      </c>
      <c r="J413" s="182" t="s">
        <v>1072</v>
      </c>
      <c r="K413" s="182" t="s">
        <v>1284</v>
      </c>
      <c r="L413" s="182" t="s">
        <v>2712</v>
      </c>
      <c r="M413" s="182" t="s">
        <v>2014</v>
      </c>
      <c r="N413" s="182" t="s">
        <v>575</v>
      </c>
      <c r="O413" s="182" t="s">
        <v>1286</v>
      </c>
      <c r="P413" s="182" t="s">
        <v>575</v>
      </c>
      <c r="Q413" s="182" t="s">
        <v>1284</v>
      </c>
      <c r="R413" s="183">
        <v>44013</v>
      </c>
      <c r="S413" s="182" t="s">
        <v>2015</v>
      </c>
      <c r="T413" s="182" t="s">
        <v>575</v>
      </c>
    </row>
    <row r="414" spans="1:20" hidden="1" x14ac:dyDescent="0.35">
      <c r="A414" s="182" t="s">
        <v>1028</v>
      </c>
      <c r="B414" s="182" t="s">
        <v>1029</v>
      </c>
      <c r="C414" s="182" t="s">
        <v>579</v>
      </c>
      <c r="D414" s="182" t="s">
        <v>1071</v>
      </c>
      <c r="E414" s="182" t="s">
        <v>574</v>
      </c>
      <c r="F414" s="182" t="s">
        <v>1908</v>
      </c>
      <c r="G414" s="183">
        <v>44033</v>
      </c>
      <c r="H414" s="182" t="s">
        <v>1032</v>
      </c>
      <c r="I414" s="184">
        <v>3881.11</v>
      </c>
      <c r="J414" s="182" t="s">
        <v>1072</v>
      </c>
      <c r="K414" s="182" t="s">
        <v>1268</v>
      </c>
      <c r="L414" s="182" t="s">
        <v>2712</v>
      </c>
      <c r="M414" s="182" t="s">
        <v>2016</v>
      </c>
      <c r="N414" s="182" t="s">
        <v>575</v>
      </c>
      <c r="O414" s="182" t="s">
        <v>1270</v>
      </c>
      <c r="P414" s="182" t="s">
        <v>575</v>
      </c>
      <c r="Q414" s="182" t="s">
        <v>1268</v>
      </c>
      <c r="R414" s="183">
        <v>44013</v>
      </c>
      <c r="S414" s="182" t="s">
        <v>2017</v>
      </c>
      <c r="T414" s="182" t="s">
        <v>575</v>
      </c>
    </row>
    <row r="415" spans="1:20" hidden="1" x14ac:dyDescent="0.35">
      <c r="A415" s="182" t="s">
        <v>1028</v>
      </c>
      <c r="B415" s="182" t="s">
        <v>1029</v>
      </c>
      <c r="C415" s="182" t="s">
        <v>579</v>
      </c>
      <c r="D415" s="182" t="s">
        <v>1071</v>
      </c>
      <c r="E415" s="182" t="s">
        <v>574</v>
      </c>
      <c r="F415" s="182" t="s">
        <v>1908</v>
      </c>
      <c r="G415" s="183">
        <v>44033</v>
      </c>
      <c r="H415" s="182" t="s">
        <v>1032</v>
      </c>
      <c r="I415" s="184">
        <v>16855.27</v>
      </c>
      <c r="J415" s="182" t="s">
        <v>1072</v>
      </c>
      <c r="K415" s="182" t="s">
        <v>2018</v>
      </c>
      <c r="L415" s="182" t="s">
        <v>2712</v>
      </c>
      <c r="M415" s="182" t="s">
        <v>2019</v>
      </c>
      <c r="N415" s="182" t="s">
        <v>575</v>
      </c>
      <c r="O415" s="182" t="s">
        <v>2020</v>
      </c>
      <c r="P415" s="182" t="s">
        <v>575</v>
      </c>
      <c r="Q415" s="182" t="s">
        <v>2018</v>
      </c>
      <c r="R415" s="183">
        <v>44013</v>
      </c>
      <c r="S415" s="182" t="s">
        <v>2021</v>
      </c>
      <c r="T415" s="182" t="s">
        <v>575</v>
      </c>
    </row>
    <row r="416" spans="1:20" hidden="1" x14ac:dyDescent="0.35">
      <c r="A416" s="182" t="s">
        <v>1028</v>
      </c>
      <c r="B416" s="182" t="s">
        <v>1029</v>
      </c>
      <c r="C416" s="182" t="s">
        <v>579</v>
      </c>
      <c r="D416" s="182" t="s">
        <v>1071</v>
      </c>
      <c r="E416" s="182" t="s">
        <v>574</v>
      </c>
      <c r="F416" s="182" t="s">
        <v>1908</v>
      </c>
      <c r="G416" s="183">
        <v>44033</v>
      </c>
      <c r="H416" s="182" t="s">
        <v>1032</v>
      </c>
      <c r="I416" s="184">
        <v>10742.77</v>
      </c>
      <c r="J416" s="182" t="s">
        <v>1072</v>
      </c>
      <c r="K416" s="182" t="s">
        <v>1104</v>
      </c>
      <c r="L416" s="182" t="s">
        <v>2712</v>
      </c>
      <c r="M416" s="182" t="s">
        <v>2022</v>
      </c>
      <c r="N416" s="182" t="s">
        <v>575</v>
      </c>
      <c r="O416" s="182" t="s">
        <v>1106</v>
      </c>
      <c r="P416" s="182" t="s">
        <v>575</v>
      </c>
      <c r="Q416" s="182" t="s">
        <v>1104</v>
      </c>
      <c r="R416" s="183">
        <v>44013</v>
      </c>
      <c r="S416" s="182" t="s">
        <v>2023</v>
      </c>
      <c r="T416" s="182" t="s">
        <v>575</v>
      </c>
    </row>
    <row r="417" spans="1:20" hidden="1" x14ac:dyDescent="0.35">
      <c r="A417" s="182" t="s">
        <v>1028</v>
      </c>
      <c r="B417" s="182" t="s">
        <v>1029</v>
      </c>
      <c r="C417" s="182" t="s">
        <v>579</v>
      </c>
      <c r="D417" s="182" t="s">
        <v>1071</v>
      </c>
      <c r="E417" s="182" t="s">
        <v>574</v>
      </c>
      <c r="F417" s="182" t="s">
        <v>1908</v>
      </c>
      <c r="G417" s="183">
        <v>44033</v>
      </c>
      <c r="H417" s="182" t="s">
        <v>1032</v>
      </c>
      <c r="I417" s="184">
        <v>7740.63</v>
      </c>
      <c r="J417" s="182" t="s">
        <v>1072</v>
      </c>
      <c r="K417" s="182" t="s">
        <v>1108</v>
      </c>
      <c r="L417" s="182" t="s">
        <v>2712</v>
      </c>
      <c r="M417" s="182" t="s">
        <v>2024</v>
      </c>
      <c r="N417" s="182" t="s">
        <v>575</v>
      </c>
      <c r="O417" s="182" t="s">
        <v>1110</v>
      </c>
      <c r="P417" s="182" t="s">
        <v>575</v>
      </c>
      <c r="Q417" s="182" t="s">
        <v>1108</v>
      </c>
      <c r="R417" s="183">
        <v>44013</v>
      </c>
      <c r="S417" s="182" t="s">
        <v>2025</v>
      </c>
      <c r="T417" s="182" t="s">
        <v>575</v>
      </c>
    </row>
    <row r="418" spans="1:20" hidden="1" x14ac:dyDescent="0.35">
      <c r="A418" s="182" t="s">
        <v>1028</v>
      </c>
      <c r="B418" s="182" t="s">
        <v>1029</v>
      </c>
      <c r="C418" s="182" t="s">
        <v>579</v>
      </c>
      <c r="D418" s="182" t="s">
        <v>1071</v>
      </c>
      <c r="E418" s="182" t="s">
        <v>574</v>
      </c>
      <c r="F418" s="182" t="s">
        <v>1908</v>
      </c>
      <c r="G418" s="183">
        <v>44034</v>
      </c>
      <c r="H418" s="182" t="s">
        <v>1032</v>
      </c>
      <c r="I418" s="184">
        <v>71823.19</v>
      </c>
      <c r="J418" s="182" t="s">
        <v>1072</v>
      </c>
      <c r="K418" s="182" t="s">
        <v>2026</v>
      </c>
      <c r="L418" s="182" t="s">
        <v>2712</v>
      </c>
      <c r="M418" s="182" t="s">
        <v>2027</v>
      </c>
      <c r="N418" s="182" t="s">
        <v>575</v>
      </c>
      <c r="O418" s="182" t="s">
        <v>2028</v>
      </c>
      <c r="P418" s="182" t="s">
        <v>575</v>
      </c>
      <c r="Q418" s="182" t="s">
        <v>2026</v>
      </c>
      <c r="R418" s="183">
        <v>44013</v>
      </c>
      <c r="S418" s="182" t="s">
        <v>2029</v>
      </c>
      <c r="T418" s="182" t="s">
        <v>575</v>
      </c>
    </row>
    <row r="419" spans="1:20" x14ac:dyDescent="0.35">
      <c r="A419" s="182" t="s">
        <v>1028</v>
      </c>
      <c r="B419" s="182" t="s">
        <v>1029</v>
      </c>
      <c r="C419" s="182" t="s">
        <v>1063</v>
      </c>
      <c r="D419" s="182" t="s">
        <v>1064</v>
      </c>
      <c r="E419" s="182" t="s">
        <v>574</v>
      </c>
      <c r="F419" s="182" t="s">
        <v>1908</v>
      </c>
      <c r="G419" s="183">
        <v>44039</v>
      </c>
      <c r="H419" s="182" t="s">
        <v>1032</v>
      </c>
      <c r="I419" s="184">
        <v>439.86</v>
      </c>
      <c r="J419" s="182" t="s">
        <v>1091</v>
      </c>
      <c r="K419" s="182" t="s">
        <v>1092</v>
      </c>
      <c r="L419" s="182"/>
      <c r="M419" s="182" t="s">
        <v>2030</v>
      </c>
      <c r="N419" s="182" t="s">
        <v>575</v>
      </c>
      <c r="O419" s="182" t="s">
        <v>1094</v>
      </c>
      <c r="P419" s="182" t="s">
        <v>575</v>
      </c>
      <c r="Q419" s="182" t="s">
        <v>1092</v>
      </c>
      <c r="R419" s="183">
        <v>44035</v>
      </c>
      <c r="S419" s="182" t="s">
        <v>2031</v>
      </c>
      <c r="T419" s="182" t="s">
        <v>575</v>
      </c>
    </row>
    <row r="420" spans="1:20" x14ac:dyDescent="0.35">
      <c r="A420" s="182" t="s">
        <v>1028</v>
      </c>
      <c r="B420" s="182" t="s">
        <v>1029</v>
      </c>
      <c r="C420" s="182" t="s">
        <v>1063</v>
      </c>
      <c r="D420" s="182" t="s">
        <v>1064</v>
      </c>
      <c r="E420" s="182" t="s">
        <v>574</v>
      </c>
      <c r="F420" s="182" t="s">
        <v>1908</v>
      </c>
      <c r="G420" s="183">
        <v>44039</v>
      </c>
      <c r="H420" s="182" t="s">
        <v>1032</v>
      </c>
      <c r="I420" s="184">
        <v>3706.99</v>
      </c>
      <c r="J420" s="182" t="s">
        <v>1091</v>
      </c>
      <c r="K420" s="182" t="s">
        <v>1092</v>
      </c>
      <c r="L420" s="182"/>
      <c r="M420" s="182" t="s">
        <v>2032</v>
      </c>
      <c r="N420" s="182" t="s">
        <v>575</v>
      </c>
      <c r="O420" s="182" t="s">
        <v>1094</v>
      </c>
      <c r="P420" s="182" t="s">
        <v>575</v>
      </c>
      <c r="Q420" s="182" t="s">
        <v>1092</v>
      </c>
      <c r="R420" s="183">
        <v>44035</v>
      </c>
      <c r="S420" s="182" t="s">
        <v>2033</v>
      </c>
      <c r="T420" s="182" t="s">
        <v>575</v>
      </c>
    </row>
    <row r="421" spans="1:20" x14ac:dyDescent="0.35">
      <c r="A421" s="182" t="s">
        <v>1028</v>
      </c>
      <c r="B421" s="182" t="s">
        <v>1029</v>
      </c>
      <c r="C421" s="182" t="s">
        <v>1063</v>
      </c>
      <c r="D421" s="182" t="s">
        <v>1064</v>
      </c>
      <c r="E421" s="182" t="s">
        <v>574</v>
      </c>
      <c r="F421" s="182" t="s">
        <v>1908</v>
      </c>
      <c r="G421" s="183">
        <v>44039</v>
      </c>
      <c r="H421" s="182" t="s">
        <v>1032</v>
      </c>
      <c r="I421" s="184">
        <v>6041.42</v>
      </c>
      <c r="J421" s="182" t="s">
        <v>1091</v>
      </c>
      <c r="K421" s="182" t="s">
        <v>1092</v>
      </c>
      <c r="L421" s="182"/>
      <c r="M421" s="182" t="s">
        <v>2034</v>
      </c>
      <c r="N421" s="182" t="s">
        <v>575</v>
      </c>
      <c r="O421" s="182" t="s">
        <v>1094</v>
      </c>
      <c r="P421" s="182" t="s">
        <v>575</v>
      </c>
      <c r="Q421" s="182" t="s">
        <v>1092</v>
      </c>
      <c r="R421" s="183">
        <v>44035</v>
      </c>
      <c r="S421" s="182" t="s">
        <v>2035</v>
      </c>
      <c r="T421" s="182" t="s">
        <v>575</v>
      </c>
    </row>
    <row r="422" spans="1:20" x14ac:dyDescent="0.35">
      <c r="A422" s="182" t="s">
        <v>1028</v>
      </c>
      <c r="B422" s="182" t="s">
        <v>1029</v>
      </c>
      <c r="C422" s="182" t="s">
        <v>1063</v>
      </c>
      <c r="D422" s="182" t="s">
        <v>1064</v>
      </c>
      <c r="E422" s="182" t="s">
        <v>574</v>
      </c>
      <c r="F422" s="182" t="s">
        <v>1908</v>
      </c>
      <c r="G422" s="183">
        <v>44039</v>
      </c>
      <c r="H422" s="182" t="s">
        <v>1032</v>
      </c>
      <c r="I422" s="184">
        <v>4687.1499999999996</v>
      </c>
      <c r="J422" s="182" t="s">
        <v>1091</v>
      </c>
      <c r="K422" s="182" t="s">
        <v>1092</v>
      </c>
      <c r="L422" s="182"/>
      <c r="M422" s="182" t="s">
        <v>2036</v>
      </c>
      <c r="N422" s="182" t="s">
        <v>575</v>
      </c>
      <c r="O422" s="182" t="s">
        <v>1094</v>
      </c>
      <c r="P422" s="182" t="s">
        <v>575</v>
      </c>
      <c r="Q422" s="182" t="s">
        <v>1092</v>
      </c>
      <c r="R422" s="183">
        <v>44035</v>
      </c>
      <c r="S422" s="182" t="s">
        <v>2037</v>
      </c>
      <c r="T422" s="182" t="s">
        <v>575</v>
      </c>
    </row>
    <row r="423" spans="1:20" x14ac:dyDescent="0.35">
      <c r="A423" s="182" t="s">
        <v>1028</v>
      </c>
      <c r="B423" s="182" t="s">
        <v>1029</v>
      </c>
      <c r="C423" s="182" t="s">
        <v>1063</v>
      </c>
      <c r="D423" s="182" t="s">
        <v>1064</v>
      </c>
      <c r="E423" s="182" t="s">
        <v>574</v>
      </c>
      <c r="F423" s="182" t="s">
        <v>1908</v>
      </c>
      <c r="G423" s="183">
        <v>44039</v>
      </c>
      <c r="H423" s="182" t="s">
        <v>1032</v>
      </c>
      <c r="I423" s="184">
        <v>546.42999999999995</v>
      </c>
      <c r="J423" s="182" t="s">
        <v>1091</v>
      </c>
      <c r="K423" s="182" t="s">
        <v>1092</v>
      </c>
      <c r="L423" s="182"/>
      <c r="M423" s="182" t="s">
        <v>2038</v>
      </c>
      <c r="N423" s="182" t="s">
        <v>575</v>
      </c>
      <c r="O423" s="182" t="s">
        <v>1094</v>
      </c>
      <c r="P423" s="182" t="s">
        <v>575</v>
      </c>
      <c r="Q423" s="182" t="s">
        <v>1092</v>
      </c>
      <c r="R423" s="183">
        <v>44035</v>
      </c>
      <c r="S423" s="182" t="s">
        <v>2039</v>
      </c>
      <c r="T423" s="182" t="s">
        <v>575</v>
      </c>
    </row>
    <row r="424" spans="1:20" x14ac:dyDescent="0.35">
      <c r="A424" s="182" t="s">
        <v>1028</v>
      </c>
      <c r="B424" s="182" t="s">
        <v>1029</v>
      </c>
      <c r="C424" s="182" t="s">
        <v>1063</v>
      </c>
      <c r="D424" s="182" t="s">
        <v>1064</v>
      </c>
      <c r="E424" s="182" t="s">
        <v>574</v>
      </c>
      <c r="F424" s="182" t="s">
        <v>1908</v>
      </c>
      <c r="G424" s="183">
        <v>44039</v>
      </c>
      <c r="H424" s="182" t="s">
        <v>1032</v>
      </c>
      <c r="I424" s="184">
        <v>2712.01</v>
      </c>
      <c r="J424" s="182" t="s">
        <v>1091</v>
      </c>
      <c r="K424" s="182" t="s">
        <v>1092</v>
      </c>
      <c r="L424" s="182"/>
      <c r="M424" s="182" t="s">
        <v>2040</v>
      </c>
      <c r="N424" s="182" t="s">
        <v>575</v>
      </c>
      <c r="O424" s="182" t="s">
        <v>1094</v>
      </c>
      <c r="P424" s="182" t="s">
        <v>575</v>
      </c>
      <c r="Q424" s="182" t="s">
        <v>1092</v>
      </c>
      <c r="R424" s="183">
        <v>44035</v>
      </c>
      <c r="S424" s="182" t="s">
        <v>2041</v>
      </c>
      <c r="T424" s="182" t="s">
        <v>575</v>
      </c>
    </row>
    <row r="425" spans="1:20" x14ac:dyDescent="0.35">
      <c r="A425" s="182" t="s">
        <v>1028</v>
      </c>
      <c r="B425" s="182" t="s">
        <v>1029</v>
      </c>
      <c r="C425" s="182" t="s">
        <v>1030</v>
      </c>
      <c r="D425" s="182" t="s">
        <v>1031</v>
      </c>
      <c r="E425" s="182" t="s">
        <v>574</v>
      </c>
      <c r="F425" s="182" t="s">
        <v>1908</v>
      </c>
      <c r="G425" s="183">
        <v>44040</v>
      </c>
      <c r="H425" s="182" t="s">
        <v>1032</v>
      </c>
      <c r="I425" s="184">
        <v>64533.82</v>
      </c>
      <c r="J425" s="182" t="s">
        <v>1033</v>
      </c>
      <c r="K425" s="182" t="s">
        <v>1034</v>
      </c>
      <c r="L425" s="182"/>
      <c r="M425" s="182" t="s">
        <v>2042</v>
      </c>
      <c r="N425" s="182" t="s">
        <v>575</v>
      </c>
      <c r="O425" s="182" t="s">
        <v>1036</v>
      </c>
      <c r="P425" s="182" t="s">
        <v>575</v>
      </c>
      <c r="Q425" s="182" t="s">
        <v>1034</v>
      </c>
      <c r="R425" s="183">
        <v>44036</v>
      </c>
      <c r="S425" s="182" t="s">
        <v>2043</v>
      </c>
      <c r="T425" s="182" t="s">
        <v>575</v>
      </c>
    </row>
    <row r="426" spans="1:20" x14ac:dyDescent="0.35">
      <c r="A426" s="182" t="s">
        <v>1028</v>
      </c>
      <c r="B426" s="182" t="s">
        <v>1029</v>
      </c>
      <c r="C426" s="182" t="s">
        <v>1030</v>
      </c>
      <c r="D426" s="182" t="s">
        <v>1031</v>
      </c>
      <c r="E426" s="182" t="s">
        <v>574</v>
      </c>
      <c r="F426" s="182" t="s">
        <v>1908</v>
      </c>
      <c r="G426" s="183">
        <v>44040</v>
      </c>
      <c r="H426" s="182" t="s">
        <v>1032</v>
      </c>
      <c r="I426" s="184">
        <v>63603.72</v>
      </c>
      <c r="J426" s="182" t="s">
        <v>1033</v>
      </c>
      <c r="K426" s="182" t="s">
        <v>1034</v>
      </c>
      <c r="L426" s="182"/>
      <c r="M426" s="182" t="s">
        <v>2044</v>
      </c>
      <c r="N426" s="182" t="s">
        <v>575</v>
      </c>
      <c r="O426" s="182" t="s">
        <v>1036</v>
      </c>
      <c r="P426" s="182" t="s">
        <v>575</v>
      </c>
      <c r="Q426" s="182" t="s">
        <v>1034</v>
      </c>
      <c r="R426" s="183">
        <v>44036</v>
      </c>
      <c r="S426" s="182" t="s">
        <v>2045</v>
      </c>
      <c r="T426" s="182" t="s">
        <v>575</v>
      </c>
    </row>
    <row r="427" spans="1:20" x14ac:dyDescent="0.35">
      <c r="A427" s="182" t="s">
        <v>1028</v>
      </c>
      <c r="B427" s="182" t="s">
        <v>1029</v>
      </c>
      <c r="C427" s="182" t="s">
        <v>1030</v>
      </c>
      <c r="D427" s="182" t="s">
        <v>1031</v>
      </c>
      <c r="E427" s="182" t="s">
        <v>574</v>
      </c>
      <c r="F427" s="182" t="s">
        <v>1908</v>
      </c>
      <c r="G427" s="183">
        <v>44040</v>
      </c>
      <c r="H427" s="182" t="s">
        <v>1032</v>
      </c>
      <c r="I427" s="184">
        <v>27898.35</v>
      </c>
      <c r="J427" s="182" t="s">
        <v>1033</v>
      </c>
      <c r="K427" s="182" t="s">
        <v>1034</v>
      </c>
      <c r="L427" s="182"/>
      <c r="M427" s="182" t="s">
        <v>2046</v>
      </c>
      <c r="N427" s="182" t="s">
        <v>575</v>
      </c>
      <c r="O427" s="182" t="s">
        <v>1036</v>
      </c>
      <c r="P427" s="182" t="s">
        <v>575</v>
      </c>
      <c r="Q427" s="182" t="s">
        <v>1034</v>
      </c>
      <c r="R427" s="183">
        <v>44036</v>
      </c>
      <c r="S427" s="182" t="s">
        <v>2047</v>
      </c>
      <c r="T427" s="182" t="s">
        <v>575</v>
      </c>
    </row>
    <row r="428" spans="1:20" x14ac:dyDescent="0.35">
      <c r="A428" s="182" t="s">
        <v>1028</v>
      </c>
      <c r="B428" s="182" t="s">
        <v>1029</v>
      </c>
      <c r="C428" s="182" t="s">
        <v>1030</v>
      </c>
      <c r="D428" s="182" t="s">
        <v>1031</v>
      </c>
      <c r="E428" s="182" t="s">
        <v>574</v>
      </c>
      <c r="F428" s="182" t="s">
        <v>1908</v>
      </c>
      <c r="G428" s="183">
        <v>44040</v>
      </c>
      <c r="H428" s="182" t="s">
        <v>1032</v>
      </c>
      <c r="I428" s="184">
        <v>22479.439999999999</v>
      </c>
      <c r="J428" s="182" t="s">
        <v>1033</v>
      </c>
      <c r="K428" s="182" t="s">
        <v>1034</v>
      </c>
      <c r="L428" s="182"/>
      <c r="M428" s="182" t="s">
        <v>2048</v>
      </c>
      <c r="N428" s="182" t="s">
        <v>575</v>
      </c>
      <c r="O428" s="182" t="s">
        <v>1036</v>
      </c>
      <c r="P428" s="182" t="s">
        <v>575</v>
      </c>
      <c r="Q428" s="182" t="s">
        <v>1034</v>
      </c>
      <c r="R428" s="183">
        <v>44036</v>
      </c>
      <c r="S428" s="182" t="s">
        <v>2049</v>
      </c>
      <c r="T428" s="182" t="s">
        <v>575</v>
      </c>
    </row>
    <row r="429" spans="1:20" x14ac:dyDescent="0.35">
      <c r="A429" s="182" t="s">
        <v>1028</v>
      </c>
      <c r="B429" s="182" t="s">
        <v>1029</v>
      </c>
      <c r="C429" s="182" t="s">
        <v>1030</v>
      </c>
      <c r="D429" s="182" t="s">
        <v>1031</v>
      </c>
      <c r="E429" s="182" t="s">
        <v>574</v>
      </c>
      <c r="F429" s="182" t="s">
        <v>1908</v>
      </c>
      <c r="G429" s="183">
        <v>44040</v>
      </c>
      <c r="H429" s="182" t="s">
        <v>1032</v>
      </c>
      <c r="I429" s="184">
        <v>1567.68</v>
      </c>
      <c r="J429" s="182" t="s">
        <v>1033</v>
      </c>
      <c r="K429" s="182" t="s">
        <v>1034</v>
      </c>
      <c r="L429" s="182"/>
      <c r="M429" s="182" t="s">
        <v>2050</v>
      </c>
      <c r="N429" s="182" t="s">
        <v>575</v>
      </c>
      <c r="O429" s="182" t="s">
        <v>1036</v>
      </c>
      <c r="P429" s="182" t="s">
        <v>575</v>
      </c>
      <c r="Q429" s="182" t="s">
        <v>1034</v>
      </c>
      <c r="R429" s="183">
        <v>44036</v>
      </c>
      <c r="S429" s="182" t="s">
        <v>2051</v>
      </c>
      <c r="T429" s="182" t="s">
        <v>575</v>
      </c>
    </row>
    <row r="430" spans="1:20" x14ac:dyDescent="0.35">
      <c r="A430" s="182" t="s">
        <v>1028</v>
      </c>
      <c r="B430" s="182" t="s">
        <v>1029</v>
      </c>
      <c r="C430" s="182" t="s">
        <v>1030</v>
      </c>
      <c r="D430" s="182" t="s">
        <v>1031</v>
      </c>
      <c r="E430" s="182" t="s">
        <v>574</v>
      </c>
      <c r="F430" s="182" t="s">
        <v>1908</v>
      </c>
      <c r="G430" s="183">
        <v>44040</v>
      </c>
      <c r="H430" s="182" t="s">
        <v>1032</v>
      </c>
      <c r="I430" s="184">
        <v>10652.77</v>
      </c>
      <c r="J430" s="182" t="s">
        <v>1033</v>
      </c>
      <c r="K430" s="182" t="s">
        <v>1034</v>
      </c>
      <c r="L430" s="182"/>
      <c r="M430" s="182" t="s">
        <v>2052</v>
      </c>
      <c r="N430" s="182" t="s">
        <v>575</v>
      </c>
      <c r="O430" s="182" t="s">
        <v>1036</v>
      </c>
      <c r="P430" s="182" t="s">
        <v>575</v>
      </c>
      <c r="Q430" s="182" t="s">
        <v>1034</v>
      </c>
      <c r="R430" s="183">
        <v>44036</v>
      </c>
      <c r="S430" s="182" t="s">
        <v>2053</v>
      </c>
      <c r="T430" s="182" t="s">
        <v>575</v>
      </c>
    </row>
    <row r="431" spans="1:20" x14ac:dyDescent="0.35">
      <c r="A431" s="182" t="s">
        <v>1028</v>
      </c>
      <c r="B431" s="182" t="s">
        <v>1029</v>
      </c>
      <c r="C431" s="182" t="s">
        <v>1030</v>
      </c>
      <c r="D431" s="182" t="s">
        <v>1031</v>
      </c>
      <c r="E431" s="182" t="s">
        <v>574</v>
      </c>
      <c r="F431" s="182" t="s">
        <v>1908</v>
      </c>
      <c r="G431" s="183">
        <v>44040</v>
      </c>
      <c r="H431" s="182" t="s">
        <v>1032</v>
      </c>
      <c r="I431" s="184">
        <v>26167.73</v>
      </c>
      <c r="J431" s="182" t="s">
        <v>1033</v>
      </c>
      <c r="K431" s="182" t="s">
        <v>1034</v>
      </c>
      <c r="L431" s="182"/>
      <c r="M431" s="182" t="s">
        <v>2054</v>
      </c>
      <c r="N431" s="182" t="s">
        <v>575</v>
      </c>
      <c r="O431" s="182" t="s">
        <v>1036</v>
      </c>
      <c r="P431" s="182" t="s">
        <v>575</v>
      </c>
      <c r="Q431" s="182" t="s">
        <v>1034</v>
      </c>
      <c r="R431" s="183">
        <v>44036</v>
      </c>
      <c r="S431" s="182" t="s">
        <v>2055</v>
      </c>
      <c r="T431" s="182" t="s">
        <v>575</v>
      </c>
    </row>
    <row r="432" spans="1:20" x14ac:dyDescent="0.35">
      <c r="A432" s="182" t="s">
        <v>1028</v>
      </c>
      <c r="B432" s="182" t="s">
        <v>1029</v>
      </c>
      <c r="C432" s="182" t="s">
        <v>1030</v>
      </c>
      <c r="D432" s="182" t="s">
        <v>1031</v>
      </c>
      <c r="E432" s="182" t="s">
        <v>574</v>
      </c>
      <c r="F432" s="182" t="s">
        <v>1908</v>
      </c>
      <c r="G432" s="183">
        <v>44040</v>
      </c>
      <c r="H432" s="182" t="s">
        <v>1032</v>
      </c>
      <c r="I432" s="184">
        <v>15558.42</v>
      </c>
      <c r="J432" s="182" t="s">
        <v>1033</v>
      </c>
      <c r="K432" s="182" t="s">
        <v>1034</v>
      </c>
      <c r="L432" s="182"/>
      <c r="M432" s="182" t="s">
        <v>2056</v>
      </c>
      <c r="N432" s="182" t="s">
        <v>575</v>
      </c>
      <c r="O432" s="182" t="s">
        <v>1036</v>
      </c>
      <c r="P432" s="182" t="s">
        <v>575</v>
      </c>
      <c r="Q432" s="182" t="s">
        <v>1034</v>
      </c>
      <c r="R432" s="183">
        <v>44036</v>
      </c>
      <c r="S432" s="182" t="s">
        <v>2057</v>
      </c>
      <c r="T432" s="182" t="s">
        <v>575</v>
      </c>
    </row>
    <row r="433" spans="1:20" x14ac:dyDescent="0.35">
      <c r="A433" s="182" t="s">
        <v>1028</v>
      </c>
      <c r="B433" s="182" t="s">
        <v>1029</v>
      </c>
      <c r="C433" s="182" t="s">
        <v>1030</v>
      </c>
      <c r="D433" s="182" t="s">
        <v>1031</v>
      </c>
      <c r="E433" s="182" t="s">
        <v>574</v>
      </c>
      <c r="F433" s="182" t="s">
        <v>1908</v>
      </c>
      <c r="G433" s="183">
        <v>44040</v>
      </c>
      <c r="H433" s="182" t="s">
        <v>1032</v>
      </c>
      <c r="I433" s="184">
        <v>11852.08</v>
      </c>
      <c r="J433" s="182" t="s">
        <v>1033</v>
      </c>
      <c r="K433" s="182" t="s">
        <v>1034</v>
      </c>
      <c r="L433" s="182"/>
      <c r="M433" s="182" t="s">
        <v>2058</v>
      </c>
      <c r="N433" s="182" t="s">
        <v>575</v>
      </c>
      <c r="O433" s="182" t="s">
        <v>1036</v>
      </c>
      <c r="P433" s="182" t="s">
        <v>575</v>
      </c>
      <c r="Q433" s="182" t="s">
        <v>1034</v>
      </c>
      <c r="R433" s="183">
        <v>44036</v>
      </c>
      <c r="S433" s="182" t="s">
        <v>2059</v>
      </c>
      <c r="T433" s="182" t="s">
        <v>575</v>
      </c>
    </row>
    <row r="434" spans="1:20" x14ac:dyDescent="0.35">
      <c r="A434" s="182" t="s">
        <v>1028</v>
      </c>
      <c r="B434" s="182" t="s">
        <v>1029</v>
      </c>
      <c r="C434" s="182" t="s">
        <v>1030</v>
      </c>
      <c r="D434" s="182" t="s">
        <v>1031</v>
      </c>
      <c r="E434" s="182" t="s">
        <v>574</v>
      </c>
      <c r="F434" s="182" t="s">
        <v>1908</v>
      </c>
      <c r="G434" s="183">
        <v>44040</v>
      </c>
      <c r="H434" s="182" t="s">
        <v>1032</v>
      </c>
      <c r="I434" s="184">
        <v>1818.29</v>
      </c>
      <c r="J434" s="182" t="s">
        <v>1033</v>
      </c>
      <c r="K434" s="182" t="s">
        <v>1034</v>
      </c>
      <c r="L434" s="182"/>
      <c r="M434" s="182" t="s">
        <v>2060</v>
      </c>
      <c r="N434" s="182" t="s">
        <v>575</v>
      </c>
      <c r="O434" s="182" t="s">
        <v>1036</v>
      </c>
      <c r="P434" s="182" t="s">
        <v>575</v>
      </c>
      <c r="Q434" s="182" t="s">
        <v>1034</v>
      </c>
      <c r="R434" s="183">
        <v>44036</v>
      </c>
      <c r="S434" s="182" t="s">
        <v>2061</v>
      </c>
      <c r="T434" s="182" t="s">
        <v>575</v>
      </c>
    </row>
    <row r="435" spans="1:20" x14ac:dyDescent="0.35">
      <c r="A435" s="182" t="s">
        <v>1028</v>
      </c>
      <c r="B435" s="182" t="s">
        <v>1029</v>
      </c>
      <c r="C435" s="182" t="s">
        <v>1030</v>
      </c>
      <c r="D435" s="182" t="s">
        <v>1031</v>
      </c>
      <c r="E435" s="182" t="s">
        <v>574</v>
      </c>
      <c r="F435" s="182" t="s">
        <v>1908</v>
      </c>
      <c r="G435" s="183">
        <v>44040</v>
      </c>
      <c r="H435" s="182" t="s">
        <v>1032</v>
      </c>
      <c r="I435" s="184">
        <v>371.88</v>
      </c>
      <c r="J435" s="182" t="s">
        <v>1033</v>
      </c>
      <c r="K435" s="182" t="s">
        <v>1034</v>
      </c>
      <c r="L435" s="182"/>
      <c r="M435" s="182" t="s">
        <v>2062</v>
      </c>
      <c r="N435" s="182" t="s">
        <v>575</v>
      </c>
      <c r="O435" s="182" t="s">
        <v>1036</v>
      </c>
      <c r="P435" s="182" t="s">
        <v>575</v>
      </c>
      <c r="Q435" s="182" t="s">
        <v>1034</v>
      </c>
      <c r="R435" s="183">
        <v>44036</v>
      </c>
      <c r="S435" s="182" t="s">
        <v>2063</v>
      </c>
      <c r="T435" s="182" t="s">
        <v>575</v>
      </c>
    </row>
    <row r="436" spans="1:20" x14ac:dyDescent="0.35">
      <c r="A436" s="182" t="s">
        <v>1028</v>
      </c>
      <c r="B436" s="182" t="s">
        <v>1029</v>
      </c>
      <c r="C436" s="182" t="s">
        <v>1030</v>
      </c>
      <c r="D436" s="182" t="s">
        <v>1031</v>
      </c>
      <c r="E436" s="182" t="s">
        <v>574</v>
      </c>
      <c r="F436" s="182" t="s">
        <v>1908</v>
      </c>
      <c r="G436" s="183">
        <v>44040</v>
      </c>
      <c r="H436" s="182" t="s">
        <v>1032</v>
      </c>
      <c r="I436" s="184">
        <v>196.32</v>
      </c>
      <c r="J436" s="182" t="s">
        <v>1033</v>
      </c>
      <c r="K436" s="182" t="s">
        <v>1034</v>
      </c>
      <c r="L436" s="182"/>
      <c r="M436" s="182" t="s">
        <v>2064</v>
      </c>
      <c r="N436" s="182" t="s">
        <v>575</v>
      </c>
      <c r="O436" s="182" t="s">
        <v>1036</v>
      </c>
      <c r="P436" s="182" t="s">
        <v>575</v>
      </c>
      <c r="Q436" s="182" t="s">
        <v>1034</v>
      </c>
      <c r="R436" s="183">
        <v>44036</v>
      </c>
      <c r="S436" s="182" t="s">
        <v>2065</v>
      </c>
      <c r="T436" s="182" t="s">
        <v>575</v>
      </c>
    </row>
    <row r="437" spans="1:20" x14ac:dyDescent="0.35">
      <c r="A437" s="182" t="s">
        <v>1028</v>
      </c>
      <c r="B437" s="182" t="s">
        <v>1029</v>
      </c>
      <c r="C437" s="182" t="s">
        <v>1056</v>
      </c>
      <c r="D437" s="182" t="s">
        <v>1057</v>
      </c>
      <c r="E437" s="182" t="s">
        <v>574</v>
      </c>
      <c r="F437" s="182" t="s">
        <v>1908</v>
      </c>
      <c r="G437" s="183">
        <v>44040</v>
      </c>
      <c r="H437" s="182" t="s">
        <v>1032</v>
      </c>
      <c r="I437" s="184">
        <v>7977.28</v>
      </c>
      <c r="J437" s="182" t="s">
        <v>1058</v>
      </c>
      <c r="K437" s="182" t="s">
        <v>1059</v>
      </c>
      <c r="L437" s="182"/>
      <c r="M437" s="182" t="s">
        <v>2066</v>
      </c>
      <c r="N437" s="182" t="s">
        <v>575</v>
      </c>
      <c r="O437" s="182" t="s">
        <v>1061</v>
      </c>
      <c r="P437" s="182" t="s">
        <v>575</v>
      </c>
      <c r="Q437" s="182" t="s">
        <v>1059</v>
      </c>
      <c r="R437" s="183">
        <v>44032</v>
      </c>
      <c r="S437" s="182" t="s">
        <v>2067</v>
      </c>
      <c r="T437" s="182" t="s">
        <v>575</v>
      </c>
    </row>
    <row r="438" spans="1:20" x14ac:dyDescent="0.35">
      <c r="A438" s="182" t="s">
        <v>1028</v>
      </c>
      <c r="B438" s="182" t="s">
        <v>1029</v>
      </c>
      <c r="C438" s="182" t="s">
        <v>1056</v>
      </c>
      <c r="D438" s="182" t="s">
        <v>1057</v>
      </c>
      <c r="E438" s="182" t="s">
        <v>574</v>
      </c>
      <c r="F438" s="182" t="s">
        <v>1908</v>
      </c>
      <c r="G438" s="183">
        <v>44040</v>
      </c>
      <c r="H438" s="182" t="s">
        <v>1032</v>
      </c>
      <c r="I438" s="184">
        <v>3968.08</v>
      </c>
      <c r="J438" s="182" t="s">
        <v>1058</v>
      </c>
      <c r="K438" s="182" t="s">
        <v>1059</v>
      </c>
      <c r="L438" s="182"/>
      <c r="M438" s="182" t="s">
        <v>2068</v>
      </c>
      <c r="N438" s="182" t="s">
        <v>575</v>
      </c>
      <c r="O438" s="182" t="s">
        <v>1061</v>
      </c>
      <c r="P438" s="182" t="s">
        <v>575</v>
      </c>
      <c r="Q438" s="182" t="s">
        <v>1059</v>
      </c>
      <c r="R438" s="183">
        <v>44032</v>
      </c>
      <c r="S438" s="182" t="s">
        <v>2069</v>
      </c>
      <c r="T438" s="182" t="s">
        <v>575</v>
      </c>
    </row>
    <row r="439" spans="1:20" x14ac:dyDescent="0.35">
      <c r="A439" s="182" t="s">
        <v>1028</v>
      </c>
      <c r="B439" s="182" t="s">
        <v>1029</v>
      </c>
      <c r="C439" s="182" t="s">
        <v>1030</v>
      </c>
      <c r="D439" s="182" t="s">
        <v>1031</v>
      </c>
      <c r="E439" s="182" t="s">
        <v>574</v>
      </c>
      <c r="F439" s="182" t="s">
        <v>1908</v>
      </c>
      <c r="G439" s="183">
        <v>44042</v>
      </c>
      <c r="H439" s="182" t="s">
        <v>1032</v>
      </c>
      <c r="I439" s="184">
        <v>10743.15</v>
      </c>
      <c r="J439" s="182" t="s">
        <v>1112</v>
      </c>
      <c r="K439" s="182" t="s">
        <v>1113</v>
      </c>
      <c r="L439" s="182"/>
      <c r="M439" s="182" t="s">
        <v>2070</v>
      </c>
      <c r="N439" s="182" t="s">
        <v>575</v>
      </c>
      <c r="O439" s="182" t="s">
        <v>1115</v>
      </c>
      <c r="P439" s="182" t="s">
        <v>575</v>
      </c>
      <c r="Q439" s="182" t="s">
        <v>1113</v>
      </c>
      <c r="R439" s="183">
        <v>44039</v>
      </c>
      <c r="S439" s="182" t="s">
        <v>2071</v>
      </c>
      <c r="T439" s="182" t="s">
        <v>575</v>
      </c>
    </row>
    <row r="440" spans="1:20" x14ac:dyDescent="0.35">
      <c r="A440" s="182" t="s">
        <v>1028</v>
      </c>
      <c r="B440" s="182" t="s">
        <v>1029</v>
      </c>
      <c r="C440" s="182" t="s">
        <v>1030</v>
      </c>
      <c r="D440" s="182" t="s">
        <v>1031</v>
      </c>
      <c r="E440" s="182" t="s">
        <v>574</v>
      </c>
      <c r="F440" s="182" t="s">
        <v>1908</v>
      </c>
      <c r="G440" s="183">
        <v>44042</v>
      </c>
      <c r="H440" s="182" t="s">
        <v>1032</v>
      </c>
      <c r="I440" s="184">
        <v>4430.72</v>
      </c>
      <c r="J440" s="182" t="s">
        <v>1112</v>
      </c>
      <c r="K440" s="182" t="s">
        <v>1113</v>
      </c>
      <c r="L440" s="182"/>
      <c r="M440" s="182" t="s">
        <v>2072</v>
      </c>
      <c r="N440" s="182" t="s">
        <v>575</v>
      </c>
      <c r="O440" s="182" t="s">
        <v>1115</v>
      </c>
      <c r="P440" s="182" t="s">
        <v>575</v>
      </c>
      <c r="Q440" s="182" t="s">
        <v>1113</v>
      </c>
      <c r="R440" s="183">
        <v>44039</v>
      </c>
      <c r="S440" s="182" t="s">
        <v>2073</v>
      </c>
      <c r="T440" s="182" t="s">
        <v>575</v>
      </c>
    </row>
    <row r="441" spans="1:20" x14ac:dyDescent="0.35">
      <c r="A441" s="182" t="s">
        <v>1028</v>
      </c>
      <c r="B441" s="182" t="s">
        <v>1029</v>
      </c>
      <c r="C441" s="182" t="s">
        <v>1030</v>
      </c>
      <c r="D441" s="182" t="s">
        <v>1031</v>
      </c>
      <c r="E441" s="182" t="s">
        <v>574</v>
      </c>
      <c r="F441" s="182" t="s">
        <v>1908</v>
      </c>
      <c r="G441" s="183">
        <v>44042</v>
      </c>
      <c r="H441" s="182" t="s">
        <v>1032</v>
      </c>
      <c r="I441" s="184">
        <v>8059.41</v>
      </c>
      <c r="J441" s="182" t="s">
        <v>1112</v>
      </c>
      <c r="K441" s="182" t="s">
        <v>1113</v>
      </c>
      <c r="L441" s="182"/>
      <c r="M441" s="182" t="s">
        <v>2074</v>
      </c>
      <c r="N441" s="182" t="s">
        <v>575</v>
      </c>
      <c r="O441" s="182" t="s">
        <v>1115</v>
      </c>
      <c r="P441" s="182" t="s">
        <v>575</v>
      </c>
      <c r="Q441" s="182" t="s">
        <v>1113</v>
      </c>
      <c r="R441" s="183">
        <v>44039</v>
      </c>
      <c r="S441" s="182" t="s">
        <v>2075</v>
      </c>
      <c r="T441" s="182" t="s">
        <v>575</v>
      </c>
    </row>
    <row r="442" spans="1:20" x14ac:dyDescent="0.35">
      <c r="A442" s="182" t="s">
        <v>1028</v>
      </c>
      <c r="B442" s="182" t="s">
        <v>1029</v>
      </c>
      <c r="C442" s="182" t="s">
        <v>1030</v>
      </c>
      <c r="D442" s="182" t="s">
        <v>1031</v>
      </c>
      <c r="E442" s="182" t="s">
        <v>574</v>
      </c>
      <c r="F442" s="182" t="s">
        <v>1908</v>
      </c>
      <c r="G442" s="183">
        <v>44042</v>
      </c>
      <c r="H442" s="182" t="s">
        <v>1032</v>
      </c>
      <c r="I442" s="184">
        <v>7156.72</v>
      </c>
      <c r="J442" s="182" t="s">
        <v>1112</v>
      </c>
      <c r="K442" s="182" t="s">
        <v>1113</v>
      </c>
      <c r="L442" s="182"/>
      <c r="M442" s="182" t="s">
        <v>2076</v>
      </c>
      <c r="N442" s="182" t="s">
        <v>575</v>
      </c>
      <c r="O442" s="182" t="s">
        <v>1115</v>
      </c>
      <c r="P442" s="182" t="s">
        <v>575</v>
      </c>
      <c r="Q442" s="182" t="s">
        <v>1113</v>
      </c>
      <c r="R442" s="183">
        <v>44039</v>
      </c>
      <c r="S442" s="182" t="s">
        <v>2077</v>
      </c>
      <c r="T442" s="182" t="s">
        <v>575</v>
      </c>
    </row>
    <row r="443" spans="1:20" x14ac:dyDescent="0.35">
      <c r="A443" s="182" t="s">
        <v>1028</v>
      </c>
      <c r="B443" s="182" t="s">
        <v>1029</v>
      </c>
      <c r="C443" s="182" t="s">
        <v>1030</v>
      </c>
      <c r="D443" s="182" t="s">
        <v>1031</v>
      </c>
      <c r="E443" s="182" t="s">
        <v>574</v>
      </c>
      <c r="F443" s="182" t="s">
        <v>1908</v>
      </c>
      <c r="G443" s="183">
        <v>44042</v>
      </c>
      <c r="H443" s="182" t="s">
        <v>1032</v>
      </c>
      <c r="I443" s="184">
        <v>57694.31</v>
      </c>
      <c r="J443" s="182" t="s">
        <v>1112</v>
      </c>
      <c r="K443" s="182" t="s">
        <v>1113</v>
      </c>
      <c r="L443" s="182"/>
      <c r="M443" s="182" t="s">
        <v>2078</v>
      </c>
      <c r="N443" s="182" t="s">
        <v>575</v>
      </c>
      <c r="O443" s="182" t="s">
        <v>1115</v>
      </c>
      <c r="P443" s="182" t="s">
        <v>575</v>
      </c>
      <c r="Q443" s="182" t="s">
        <v>1113</v>
      </c>
      <c r="R443" s="183">
        <v>44039</v>
      </c>
      <c r="S443" s="182" t="s">
        <v>2079</v>
      </c>
      <c r="T443" s="182" t="s">
        <v>575</v>
      </c>
    </row>
    <row r="444" spans="1:20" x14ac:dyDescent="0.35">
      <c r="A444" s="182" t="s">
        <v>1028</v>
      </c>
      <c r="B444" s="182" t="s">
        <v>1029</v>
      </c>
      <c r="C444" s="182" t="s">
        <v>1030</v>
      </c>
      <c r="D444" s="182" t="s">
        <v>1031</v>
      </c>
      <c r="E444" s="182" t="s">
        <v>574</v>
      </c>
      <c r="F444" s="182" t="s">
        <v>1908</v>
      </c>
      <c r="G444" s="183">
        <v>44042</v>
      </c>
      <c r="H444" s="182" t="s">
        <v>1032</v>
      </c>
      <c r="I444" s="184">
        <v>81183.179999999993</v>
      </c>
      <c r="J444" s="182" t="s">
        <v>1112</v>
      </c>
      <c r="K444" s="182" t="s">
        <v>1113</v>
      </c>
      <c r="L444" s="182"/>
      <c r="M444" s="182" t="s">
        <v>2078</v>
      </c>
      <c r="N444" s="182" t="s">
        <v>575</v>
      </c>
      <c r="O444" s="182" t="s">
        <v>1115</v>
      </c>
      <c r="P444" s="182" t="s">
        <v>575</v>
      </c>
      <c r="Q444" s="182" t="s">
        <v>1113</v>
      </c>
      <c r="R444" s="183">
        <v>44039</v>
      </c>
      <c r="S444" s="182" t="s">
        <v>2079</v>
      </c>
      <c r="T444" s="182" t="s">
        <v>575</v>
      </c>
    </row>
    <row r="445" spans="1:20" x14ac:dyDescent="0.35">
      <c r="A445" s="182" t="s">
        <v>1028</v>
      </c>
      <c r="B445" s="182" t="s">
        <v>1029</v>
      </c>
      <c r="C445" s="182" t="s">
        <v>1030</v>
      </c>
      <c r="D445" s="182" t="s">
        <v>1031</v>
      </c>
      <c r="E445" s="182" t="s">
        <v>574</v>
      </c>
      <c r="F445" s="182" t="s">
        <v>1908</v>
      </c>
      <c r="G445" s="183">
        <v>44042</v>
      </c>
      <c r="H445" s="182" t="s">
        <v>1032</v>
      </c>
      <c r="I445" s="184">
        <v>3312.69</v>
      </c>
      <c r="J445" s="182" t="s">
        <v>1112</v>
      </c>
      <c r="K445" s="182" t="s">
        <v>1123</v>
      </c>
      <c r="L445" s="182"/>
      <c r="M445" s="182" t="s">
        <v>2080</v>
      </c>
      <c r="N445" s="182" t="s">
        <v>575</v>
      </c>
      <c r="O445" s="182" t="s">
        <v>1125</v>
      </c>
      <c r="P445" s="182" t="s">
        <v>575</v>
      </c>
      <c r="Q445" s="182" t="s">
        <v>1123</v>
      </c>
      <c r="R445" s="183">
        <v>44039</v>
      </c>
      <c r="S445" s="182" t="s">
        <v>2081</v>
      </c>
      <c r="T445" s="182" t="s">
        <v>575</v>
      </c>
    </row>
    <row r="446" spans="1:20" x14ac:dyDescent="0.35">
      <c r="A446" s="182" t="s">
        <v>1028</v>
      </c>
      <c r="B446" s="182" t="s">
        <v>1029</v>
      </c>
      <c r="C446" s="182" t="s">
        <v>1030</v>
      </c>
      <c r="D446" s="182" t="s">
        <v>1031</v>
      </c>
      <c r="E446" s="182" t="s">
        <v>574</v>
      </c>
      <c r="F446" s="182" t="s">
        <v>1908</v>
      </c>
      <c r="G446" s="183">
        <v>44042</v>
      </c>
      <c r="H446" s="182" t="s">
        <v>1032</v>
      </c>
      <c r="I446" s="184">
        <v>4451.37</v>
      </c>
      <c r="J446" s="182" t="s">
        <v>1112</v>
      </c>
      <c r="K446" s="182" t="s">
        <v>1123</v>
      </c>
      <c r="L446" s="182"/>
      <c r="M446" s="182" t="s">
        <v>2082</v>
      </c>
      <c r="N446" s="182" t="s">
        <v>575</v>
      </c>
      <c r="O446" s="182" t="s">
        <v>1125</v>
      </c>
      <c r="P446" s="182" t="s">
        <v>575</v>
      </c>
      <c r="Q446" s="182" t="s">
        <v>1123</v>
      </c>
      <c r="R446" s="183">
        <v>44039</v>
      </c>
      <c r="S446" s="182" t="s">
        <v>2083</v>
      </c>
      <c r="T446" s="182" t="s">
        <v>575</v>
      </c>
    </row>
    <row r="447" spans="1:20" x14ac:dyDescent="0.35">
      <c r="A447" s="182" t="s">
        <v>1028</v>
      </c>
      <c r="B447" s="182" t="s">
        <v>1029</v>
      </c>
      <c r="C447" s="182" t="s">
        <v>1030</v>
      </c>
      <c r="D447" s="182" t="s">
        <v>1031</v>
      </c>
      <c r="E447" s="182" t="s">
        <v>574</v>
      </c>
      <c r="F447" s="182" t="s">
        <v>1908</v>
      </c>
      <c r="G447" s="183">
        <v>44042</v>
      </c>
      <c r="H447" s="182" t="s">
        <v>1032</v>
      </c>
      <c r="I447" s="184">
        <v>7217.08</v>
      </c>
      <c r="J447" s="182" t="s">
        <v>1112</v>
      </c>
      <c r="K447" s="182" t="s">
        <v>1123</v>
      </c>
      <c r="L447" s="182"/>
      <c r="M447" s="182" t="s">
        <v>2084</v>
      </c>
      <c r="N447" s="182" t="s">
        <v>575</v>
      </c>
      <c r="O447" s="182" t="s">
        <v>1125</v>
      </c>
      <c r="P447" s="182" t="s">
        <v>575</v>
      </c>
      <c r="Q447" s="182" t="s">
        <v>1123</v>
      </c>
      <c r="R447" s="183">
        <v>44039</v>
      </c>
      <c r="S447" s="182" t="s">
        <v>2085</v>
      </c>
      <c r="T447" s="182" t="s">
        <v>575</v>
      </c>
    </row>
    <row r="448" spans="1:20" x14ac:dyDescent="0.35">
      <c r="A448" s="182" t="s">
        <v>1028</v>
      </c>
      <c r="B448" s="182" t="s">
        <v>1029</v>
      </c>
      <c r="C448" s="182" t="s">
        <v>1030</v>
      </c>
      <c r="D448" s="182" t="s">
        <v>1031</v>
      </c>
      <c r="E448" s="182" t="s">
        <v>574</v>
      </c>
      <c r="F448" s="182" t="s">
        <v>1908</v>
      </c>
      <c r="G448" s="183">
        <v>44042</v>
      </c>
      <c r="H448" s="182" t="s">
        <v>1032</v>
      </c>
      <c r="I448" s="184">
        <v>3312.69</v>
      </c>
      <c r="J448" s="182" t="s">
        <v>1112</v>
      </c>
      <c r="K448" s="182" t="s">
        <v>1123</v>
      </c>
      <c r="L448" s="182"/>
      <c r="M448" s="182" t="s">
        <v>2086</v>
      </c>
      <c r="N448" s="182" t="s">
        <v>575</v>
      </c>
      <c r="O448" s="182" t="s">
        <v>1125</v>
      </c>
      <c r="P448" s="182" t="s">
        <v>575</v>
      </c>
      <c r="Q448" s="182" t="s">
        <v>1123</v>
      </c>
      <c r="R448" s="183">
        <v>44039</v>
      </c>
      <c r="S448" s="182" t="s">
        <v>2087</v>
      </c>
      <c r="T448" s="182" t="s">
        <v>575</v>
      </c>
    </row>
    <row r="449" spans="1:20" x14ac:dyDescent="0.35">
      <c r="A449" s="182" t="s">
        <v>1028</v>
      </c>
      <c r="B449" s="182" t="s">
        <v>1029</v>
      </c>
      <c r="C449" s="182" t="s">
        <v>1030</v>
      </c>
      <c r="D449" s="182" t="s">
        <v>1031</v>
      </c>
      <c r="E449" s="182" t="s">
        <v>574</v>
      </c>
      <c r="F449" s="182" t="s">
        <v>1908</v>
      </c>
      <c r="G449" s="183">
        <v>44042</v>
      </c>
      <c r="H449" s="182" t="s">
        <v>1032</v>
      </c>
      <c r="I449" s="184">
        <v>1656.34</v>
      </c>
      <c r="J449" s="182" t="s">
        <v>1112</v>
      </c>
      <c r="K449" s="182" t="s">
        <v>1113</v>
      </c>
      <c r="L449" s="182"/>
      <c r="M449" s="182" t="s">
        <v>2088</v>
      </c>
      <c r="N449" s="182" t="s">
        <v>575</v>
      </c>
      <c r="O449" s="182" t="s">
        <v>1115</v>
      </c>
      <c r="P449" s="182" t="s">
        <v>575</v>
      </c>
      <c r="Q449" s="182" t="s">
        <v>1113</v>
      </c>
      <c r="R449" s="183">
        <v>44039</v>
      </c>
      <c r="S449" s="182" t="s">
        <v>2089</v>
      </c>
      <c r="T449" s="182" t="s">
        <v>575</v>
      </c>
    </row>
    <row r="450" spans="1:20" x14ac:dyDescent="0.35">
      <c r="A450" s="182" t="s">
        <v>1028</v>
      </c>
      <c r="B450" s="182" t="s">
        <v>1029</v>
      </c>
      <c r="C450" s="182" t="s">
        <v>579</v>
      </c>
      <c r="D450" s="182" t="s">
        <v>1071</v>
      </c>
      <c r="E450" s="182" t="s">
        <v>1188</v>
      </c>
      <c r="F450" s="182" t="s">
        <v>1908</v>
      </c>
      <c r="G450" s="183">
        <v>44043</v>
      </c>
      <c r="H450" s="182" t="s">
        <v>1032</v>
      </c>
      <c r="I450" s="184">
        <v>250860.1</v>
      </c>
      <c r="J450" s="182" t="s">
        <v>1189</v>
      </c>
      <c r="K450" s="182" t="s">
        <v>575</v>
      </c>
      <c r="L450" s="182"/>
      <c r="M450" s="182" t="s">
        <v>2090</v>
      </c>
      <c r="N450" s="182" t="s">
        <v>575</v>
      </c>
      <c r="O450" s="182" t="s">
        <v>575</v>
      </c>
      <c r="P450" s="182" t="s">
        <v>575</v>
      </c>
      <c r="Q450" s="182" t="s">
        <v>1191</v>
      </c>
      <c r="R450" s="183">
        <v>44043</v>
      </c>
      <c r="S450" s="182" t="s">
        <v>2091</v>
      </c>
      <c r="T450" s="182" t="s">
        <v>575</v>
      </c>
    </row>
    <row r="451" spans="1:20" x14ac:dyDescent="0.35">
      <c r="A451" s="182" t="s">
        <v>1028</v>
      </c>
      <c r="B451" s="182" t="s">
        <v>1029</v>
      </c>
      <c r="C451" s="182" t="s">
        <v>1056</v>
      </c>
      <c r="D451" s="182" t="s">
        <v>1057</v>
      </c>
      <c r="E451" s="182" t="s">
        <v>574</v>
      </c>
      <c r="F451" s="182" t="s">
        <v>1908</v>
      </c>
      <c r="G451" s="183">
        <v>44043</v>
      </c>
      <c r="H451" s="182" t="s">
        <v>1032</v>
      </c>
      <c r="I451" s="184">
        <v>1973.76</v>
      </c>
      <c r="J451" s="182" t="s">
        <v>1058</v>
      </c>
      <c r="K451" s="182" t="s">
        <v>1059</v>
      </c>
      <c r="L451" s="182"/>
      <c r="M451" s="182" t="s">
        <v>2092</v>
      </c>
      <c r="N451" s="182" t="s">
        <v>575</v>
      </c>
      <c r="O451" s="182" t="s">
        <v>1061</v>
      </c>
      <c r="P451" s="182" t="s">
        <v>575</v>
      </c>
      <c r="Q451" s="182" t="s">
        <v>1059</v>
      </c>
      <c r="R451" s="183">
        <v>44036</v>
      </c>
      <c r="S451" s="182" t="s">
        <v>2093</v>
      </c>
      <c r="T451" s="182" t="s">
        <v>575</v>
      </c>
    </row>
    <row r="452" spans="1:20" x14ac:dyDescent="0.35">
      <c r="A452" s="182" t="s">
        <v>1028</v>
      </c>
      <c r="B452" s="182" t="s">
        <v>1029</v>
      </c>
      <c r="C452" s="182" t="s">
        <v>1063</v>
      </c>
      <c r="D452" s="182" t="s">
        <v>1064</v>
      </c>
      <c r="E452" s="182" t="s">
        <v>574</v>
      </c>
      <c r="F452" s="182" t="s">
        <v>770</v>
      </c>
      <c r="G452" s="183">
        <v>44057</v>
      </c>
      <c r="H452" s="182" t="s">
        <v>1032</v>
      </c>
      <c r="I452" s="184">
        <v>4010.43</v>
      </c>
      <c r="J452" s="182" t="s">
        <v>1177</v>
      </c>
      <c r="K452" s="182" t="s">
        <v>1178</v>
      </c>
      <c r="L452" s="182"/>
      <c r="M452" s="182" t="s">
        <v>2094</v>
      </c>
      <c r="N452" s="182" t="s">
        <v>575</v>
      </c>
      <c r="O452" s="182" t="s">
        <v>1180</v>
      </c>
      <c r="P452" s="182" t="s">
        <v>575</v>
      </c>
      <c r="Q452" s="182" t="s">
        <v>1178</v>
      </c>
      <c r="R452" s="183">
        <v>44043</v>
      </c>
      <c r="S452" s="182" t="s">
        <v>2095</v>
      </c>
      <c r="T452" s="182" t="s">
        <v>575</v>
      </c>
    </row>
    <row r="453" spans="1:20" x14ac:dyDescent="0.35">
      <c r="A453" s="182" t="s">
        <v>1028</v>
      </c>
      <c r="B453" s="182" t="s">
        <v>1029</v>
      </c>
      <c r="C453" s="182" t="s">
        <v>1063</v>
      </c>
      <c r="D453" s="182" t="s">
        <v>1064</v>
      </c>
      <c r="E453" s="182" t="s">
        <v>574</v>
      </c>
      <c r="F453" s="182" t="s">
        <v>770</v>
      </c>
      <c r="G453" s="183">
        <v>44057</v>
      </c>
      <c r="H453" s="182" t="s">
        <v>1032</v>
      </c>
      <c r="I453" s="184">
        <v>5493.54</v>
      </c>
      <c r="J453" s="182" t="s">
        <v>1177</v>
      </c>
      <c r="K453" s="182" t="s">
        <v>1178</v>
      </c>
      <c r="L453" s="182"/>
      <c r="M453" s="182" t="s">
        <v>2096</v>
      </c>
      <c r="N453" s="182" t="s">
        <v>575</v>
      </c>
      <c r="O453" s="182" t="s">
        <v>1180</v>
      </c>
      <c r="P453" s="182" t="s">
        <v>575</v>
      </c>
      <c r="Q453" s="182" t="s">
        <v>1178</v>
      </c>
      <c r="R453" s="183">
        <v>44043</v>
      </c>
      <c r="S453" s="182" t="s">
        <v>2097</v>
      </c>
      <c r="T453" s="182" t="s">
        <v>575</v>
      </c>
    </row>
    <row r="454" spans="1:20" x14ac:dyDescent="0.35">
      <c r="A454" s="182" t="s">
        <v>1028</v>
      </c>
      <c r="B454" s="182" t="s">
        <v>1029</v>
      </c>
      <c r="C454" s="182" t="s">
        <v>1081</v>
      </c>
      <c r="D454" s="182" t="s">
        <v>1082</v>
      </c>
      <c r="E454" s="182" t="s">
        <v>574</v>
      </c>
      <c r="F454" s="182" t="s">
        <v>770</v>
      </c>
      <c r="G454" s="183">
        <v>44060</v>
      </c>
      <c r="H454" s="182" t="s">
        <v>1032</v>
      </c>
      <c r="I454" s="184">
        <v>6034.81</v>
      </c>
      <c r="J454" s="182" t="s">
        <v>1421</v>
      </c>
      <c r="K454" s="182" t="s">
        <v>1928</v>
      </c>
      <c r="L454" s="182"/>
      <c r="M454" s="182" t="s">
        <v>2098</v>
      </c>
      <c r="N454" s="182" t="s">
        <v>575</v>
      </c>
      <c r="O454" s="182" t="s">
        <v>1930</v>
      </c>
      <c r="P454" s="182" t="s">
        <v>575</v>
      </c>
      <c r="Q454" s="182" t="s">
        <v>1928</v>
      </c>
      <c r="R454" s="183">
        <v>44028</v>
      </c>
      <c r="S454" s="182" t="s">
        <v>2099</v>
      </c>
      <c r="T454" s="182" t="s">
        <v>575</v>
      </c>
    </row>
    <row r="455" spans="1:20" hidden="1" x14ac:dyDescent="0.35">
      <c r="A455" s="182" t="s">
        <v>1028</v>
      </c>
      <c r="B455" s="182" t="s">
        <v>1029</v>
      </c>
      <c r="C455" s="182" t="s">
        <v>579</v>
      </c>
      <c r="D455" s="182" t="s">
        <v>1071</v>
      </c>
      <c r="E455" s="182" t="s">
        <v>574</v>
      </c>
      <c r="F455" s="182" t="s">
        <v>770</v>
      </c>
      <c r="G455" s="183">
        <v>44062</v>
      </c>
      <c r="H455" s="182" t="s">
        <v>1032</v>
      </c>
      <c r="I455" s="184">
        <v>28931.81</v>
      </c>
      <c r="J455" s="182" t="s">
        <v>1072</v>
      </c>
      <c r="K455" s="182" t="s">
        <v>1238</v>
      </c>
      <c r="L455" s="182" t="s">
        <v>2712</v>
      </c>
      <c r="M455" s="182" t="s">
        <v>2100</v>
      </c>
      <c r="N455" s="182" t="s">
        <v>575</v>
      </c>
      <c r="O455" s="182" t="s">
        <v>1240</v>
      </c>
      <c r="P455" s="182" t="s">
        <v>575</v>
      </c>
      <c r="Q455" s="182" t="s">
        <v>1238</v>
      </c>
      <c r="R455" s="183">
        <v>44046</v>
      </c>
      <c r="S455" s="182" t="s">
        <v>2101</v>
      </c>
      <c r="T455" s="182" t="s">
        <v>575</v>
      </c>
    </row>
    <row r="456" spans="1:20" hidden="1" x14ac:dyDescent="0.35">
      <c r="A456" s="182" t="s">
        <v>1028</v>
      </c>
      <c r="B456" s="182" t="s">
        <v>1029</v>
      </c>
      <c r="C456" s="182" t="s">
        <v>579</v>
      </c>
      <c r="D456" s="182" t="s">
        <v>1071</v>
      </c>
      <c r="E456" s="182" t="s">
        <v>574</v>
      </c>
      <c r="F456" s="182" t="s">
        <v>770</v>
      </c>
      <c r="G456" s="183">
        <v>44062</v>
      </c>
      <c r="H456" s="182" t="s">
        <v>1032</v>
      </c>
      <c r="I456" s="184">
        <v>55719.55</v>
      </c>
      <c r="J456" s="182" t="s">
        <v>1072</v>
      </c>
      <c r="K456" s="182" t="s">
        <v>1197</v>
      </c>
      <c r="L456" s="182" t="s">
        <v>2712</v>
      </c>
      <c r="M456" s="182" t="s">
        <v>2102</v>
      </c>
      <c r="N456" s="182" t="s">
        <v>575</v>
      </c>
      <c r="O456" s="182" t="s">
        <v>1199</v>
      </c>
      <c r="P456" s="182" t="s">
        <v>575</v>
      </c>
      <c r="Q456" s="182" t="s">
        <v>1197</v>
      </c>
      <c r="R456" s="183">
        <v>44046</v>
      </c>
      <c r="S456" s="182" t="s">
        <v>2103</v>
      </c>
      <c r="T456" s="182" t="s">
        <v>575</v>
      </c>
    </row>
    <row r="457" spans="1:20" hidden="1" x14ac:dyDescent="0.35">
      <c r="A457" s="182" t="s">
        <v>1028</v>
      </c>
      <c r="B457" s="182" t="s">
        <v>1029</v>
      </c>
      <c r="C457" s="182" t="s">
        <v>579</v>
      </c>
      <c r="D457" s="182" t="s">
        <v>1071</v>
      </c>
      <c r="E457" s="182" t="s">
        <v>574</v>
      </c>
      <c r="F457" s="182" t="s">
        <v>770</v>
      </c>
      <c r="G457" s="183">
        <v>44062</v>
      </c>
      <c r="H457" s="182" t="s">
        <v>1032</v>
      </c>
      <c r="I457" s="184">
        <v>30056.34</v>
      </c>
      <c r="J457" s="182" t="s">
        <v>1072</v>
      </c>
      <c r="K457" s="182" t="s">
        <v>1222</v>
      </c>
      <c r="L457" s="182" t="s">
        <v>2712</v>
      </c>
      <c r="M457" s="182" t="s">
        <v>2104</v>
      </c>
      <c r="N457" s="182" t="s">
        <v>575</v>
      </c>
      <c r="O457" s="182" t="s">
        <v>1224</v>
      </c>
      <c r="P457" s="182" t="s">
        <v>575</v>
      </c>
      <c r="Q457" s="182" t="s">
        <v>1222</v>
      </c>
      <c r="R457" s="183">
        <v>44046</v>
      </c>
      <c r="S457" s="182" t="s">
        <v>2105</v>
      </c>
      <c r="T457" s="182" t="s">
        <v>575</v>
      </c>
    </row>
    <row r="458" spans="1:20" hidden="1" x14ac:dyDescent="0.35">
      <c r="A458" s="182" t="s">
        <v>1028</v>
      </c>
      <c r="B458" s="182" t="s">
        <v>1029</v>
      </c>
      <c r="C458" s="182" t="s">
        <v>579</v>
      </c>
      <c r="D458" s="182" t="s">
        <v>1071</v>
      </c>
      <c r="E458" s="182" t="s">
        <v>574</v>
      </c>
      <c r="F458" s="182" t="s">
        <v>770</v>
      </c>
      <c r="G458" s="183">
        <v>44062</v>
      </c>
      <c r="H458" s="182" t="s">
        <v>1032</v>
      </c>
      <c r="I458" s="184">
        <v>43128</v>
      </c>
      <c r="J458" s="182" t="s">
        <v>1072</v>
      </c>
      <c r="K458" s="182" t="s">
        <v>1246</v>
      </c>
      <c r="L458" s="182" t="s">
        <v>2712</v>
      </c>
      <c r="M458" s="182" t="s">
        <v>2106</v>
      </c>
      <c r="N458" s="182" t="s">
        <v>575</v>
      </c>
      <c r="O458" s="182" t="s">
        <v>1248</v>
      </c>
      <c r="P458" s="182" t="s">
        <v>575</v>
      </c>
      <c r="Q458" s="182" t="s">
        <v>1246</v>
      </c>
      <c r="R458" s="183">
        <v>44046</v>
      </c>
      <c r="S458" s="182" t="s">
        <v>2107</v>
      </c>
      <c r="T458" s="182" t="s">
        <v>575</v>
      </c>
    </row>
    <row r="459" spans="1:20" hidden="1" x14ac:dyDescent="0.35">
      <c r="A459" s="182" t="s">
        <v>1028</v>
      </c>
      <c r="B459" s="182" t="s">
        <v>1029</v>
      </c>
      <c r="C459" s="182" t="s">
        <v>579</v>
      </c>
      <c r="D459" s="182" t="s">
        <v>1071</v>
      </c>
      <c r="E459" s="182" t="s">
        <v>574</v>
      </c>
      <c r="F459" s="182" t="s">
        <v>770</v>
      </c>
      <c r="G459" s="183">
        <v>44062</v>
      </c>
      <c r="H459" s="182" t="s">
        <v>1032</v>
      </c>
      <c r="I459" s="184">
        <v>15911.94</v>
      </c>
      <c r="J459" s="182" t="s">
        <v>1072</v>
      </c>
      <c r="K459" s="182" t="s">
        <v>1230</v>
      </c>
      <c r="L459" s="182" t="s">
        <v>2712</v>
      </c>
      <c r="M459" s="182" t="s">
        <v>2108</v>
      </c>
      <c r="N459" s="182" t="s">
        <v>575</v>
      </c>
      <c r="O459" s="182" t="s">
        <v>1232</v>
      </c>
      <c r="P459" s="182" t="s">
        <v>575</v>
      </c>
      <c r="Q459" s="182" t="s">
        <v>1230</v>
      </c>
      <c r="R459" s="183">
        <v>44046</v>
      </c>
      <c r="S459" s="182" t="s">
        <v>2109</v>
      </c>
      <c r="T459" s="182" t="s">
        <v>575</v>
      </c>
    </row>
    <row r="460" spans="1:20" hidden="1" x14ac:dyDescent="0.35">
      <c r="A460" s="182" t="s">
        <v>1028</v>
      </c>
      <c r="B460" s="182" t="s">
        <v>1029</v>
      </c>
      <c r="C460" s="182" t="s">
        <v>579</v>
      </c>
      <c r="D460" s="182" t="s">
        <v>1071</v>
      </c>
      <c r="E460" s="182" t="s">
        <v>574</v>
      </c>
      <c r="F460" s="182" t="s">
        <v>770</v>
      </c>
      <c r="G460" s="183">
        <v>44062</v>
      </c>
      <c r="H460" s="182" t="s">
        <v>1032</v>
      </c>
      <c r="I460" s="184">
        <v>14663.2</v>
      </c>
      <c r="J460" s="182" t="s">
        <v>1072</v>
      </c>
      <c r="K460" s="182" t="s">
        <v>1226</v>
      </c>
      <c r="L460" s="182" t="s">
        <v>2712</v>
      </c>
      <c r="M460" s="182" t="s">
        <v>2110</v>
      </c>
      <c r="N460" s="182" t="s">
        <v>575</v>
      </c>
      <c r="O460" s="182" t="s">
        <v>1228</v>
      </c>
      <c r="P460" s="182" t="s">
        <v>575</v>
      </c>
      <c r="Q460" s="182" t="s">
        <v>1226</v>
      </c>
      <c r="R460" s="183">
        <v>44046</v>
      </c>
      <c r="S460" s="182" t="s">
        <v>2111</v>
      </c>
      <c r="T460" s="182" t="s">
        <v>575</v>
      </c>
    </row>
    <row r="461" spans="1:20" hidden="1" x14ac:dyDescent="0.35">
      <c r="A461" s="182" t="s">
        <v>1028</v>
      </c>
      <c r="B461" s="182" t="s">
        <v>1029</v>
      </c>
      <c r="C461" s="182" t="s">
        <v>579</v>
      </c>
      <c r="D461" s="182" t="s">
        <v>1071</v>
      </c>
      <c r="E461" s="182" t="s">
        <v>574</v>
      </c>
      <c r="F461" s="182" t="s">
        <v>770</v>
      </c>
      <c r="G461" s="183">
        <v>44062</v>
      </c>
      <c r="H461" s="182" t="s">
        <v>1032</v>
      </c>
      <c r="I461" s="184">
        <v>14663.2</v>
      </c>
      <c r="J461" s="182" t="s">
        <v>1072</v>
      </c>
      <c r="K461" s="182" t="s">
        <v>1234</v>
      </c>
      <c r="L461" s="182" t="s">
        <v>2712</v>
      </c>
      <c r="M461" s="182" t="s">
        <v>2112</v>
      </c>
      <c r="N461" s="182" t="s">
        <v>575</v>
      </c>
      <c r="O461" s="182" t="s">
        <v>1236</v>
      </c>
      <c r="P461" s="182" t="s">
        <v>575</v>
      </c>
      <c r="Q461" s="182" t="s">
        <v>1234</v>
      </c>
      <c r="R461" s="183">
        <v>44046</v>
      </c>
      <c r="S461" s="182" t="s">
        <v>2113</v>
      </c>
      <c r="T461" s="182" t="s">
        <v>575</v>
      </c>
    </row>
    <row r="462" spans="1:20" hidden="1" x14ac:dyDescent="0.35">
      <c r="A462" s="182" t="s">
        <v>1028</v>
      </c>
      <c r="B462" s="182" t="s">
        <v>1029</v>
      </c>
      <c r="C462" s="182" t="s">
        <v>579</v>
      </c>
      <c r="D462" s="182" t="s">
        <v>1071</v>
      </c>
      <c r="E462" s="182" t="s">
        <v>574</v>
      </c>
      <c r="F462" s="182" t="s">
        <v>770</v>
      </c>
      <c r="G462" s="183">
        <v>44062</v>
      </c>
      <c r="H462" s="182" t="s">
        <v>1032</v>
      </c>
      <c r="I462" s="184">
        <v>15911.94</v>
      </c>
      <c r="J462" s="182" t="s">
        <v>1072</v>
      </c>
      <c r="K462" s="182" t="s">
        <v>1258</v>
      </c>
      <c r="L462" s="182" t="s">
        <v>2712</v>
      </c>
      <c r="M462" s="182" t="s">
        <v>2114</v>
      </c>
      <c r="N462" s="182" t="s">
        <v>575</v>
      </c>
      <c r="O462" s="182" t="s">
        <v>1260</v>
      </c>
      <c r="P462" s="182" t="s">
        <v>575</v>
      </c>
      <c r="Q462" s="182" t="s">
        <v>1258</v>
      </c>
      <c r="R462" s="183">
        <v>44046</v>
      </c>
      <c r="S462" s="182" t="s">
        <v>2115</v>
      </c>
      <c r="T462" s="182" t="s">
        <v>575</v>
      </c>
    </row>
    <row r="463" spans="1:20" x14ac:dyDescent="0.35">
      <c r="A463" s="182" t="s">
        <v>1028</v>
      </c>
      <c r="B463" s="182" t="s">
        <v>1029</v>
      </c>
      <c r="C463" s="182" t="s">
        <v>1063</v>
      </c>
      <c r="D463" s="182" t="s">
        <v>1064</v>
      </c>
      <c r="E463" s="182" t="s">
        <v>574</v>
      </c>
      <c r="F463" s="182" t="s">
        <v>770</v>
      </c>
      <c r="G463" s="183">
        <v>44062</v>
      </c>
      <c r="H463" s="182" t="s">
        <v>1032</v>
      </c>
      <c r="I463" s="184">
        <v>4433.25</v>
      </c>
      <c r="J463" s="182" t="s">
        <v>1143</v>
      </c>
      <c r="K463" s="182" t="s">
        <v>1065</v>
      </c>
      <c r="L463" s="182"/>
      <c r="M463" s="182" t="s">
        <v>2116</v>
      </c>
      <c r="N463" s="182" t="s">
        <v>575</v>
      </c>
      <c r="O463" s="182" t="s">
        <v>1067</v>
      </c>
      <c r="P463" s="182" t="s">
        <v>575</v>
      </c>
      <c r="Q463" s="182" t="s">
        <v>1065</v>
      </c>
      <c r="R463" s="183">
        <v>44042</v>
      </c>
      <c r="S463" s="182" t="s">
        <v>2117</v>
      </c>
      <c r="T463" s="182" t="s">
        <v>575</v>
      </c>
    </row>
    <row r="464" spans="1:20" x14ac:dyDescent="0.35">
      <c r="A464" s="182" t="s">
        <v>1028</v>
      </c>
      <c r="B464" s="182" t="s">
        <v>1029</v>
      </c>
      <c r="C464" s="182" t="s">
        <v>1063</v>
      </c>
      <c r="D464" s="182" t="s">
        <v>1064</v>
      </c>
      <c r="E464" s="182" t="s">
        <v>574</v>
      </c>
      <c r="F464" s="182" t="s">
        <v>770</v>
      </c>
      <c r="G464" s="183">
        <v>44062</v>
      </c>
      <c r="H464" s="182" t="s">
        <v>1032</v>
      </c>
      <c r="I464" s="184">
        <v>4433.25</v>
      </c>
      <c r="J464" s="182" t="s">
        <v>1143</v>
      </c>
      <c r="K464" s="182" t="s">
        <v>1065</v>
      </c>
      <c r="L464" s="182"/>
      <c r="M464" s="182" t="s">
        <v>2118</v>
      </c>
      <c r="N464" s="182" t="s">
        <v>575</v>
      </c>
      <c r="O464" s="182" t="s">
        <v>1067</v>
      </c>
      <c r="P464" s="182" t="s">
        <v>575</v>
      </c>
      <c r="Q464" s="182" t="s">
        <v>1065</v>
      </c>
      <c r="R464" s="183">
        <v>44042</v>
      </c>
      <c r="S464" s="182" t="s">
        <v>2119</v>
      </c>
      <c r="T464" s="182" t="s">
        <v>575</v>
      </c>
    </row>
    <row r="465" spans="1:20" x14ac:dyDescent="0.35">
      <c r="A465" s="182" t="s">
        <v>1028</v>
      </c>
      <c r="B465" s="182" t="s">
        <v>1029</v>
      </c>
      <c r="C465" s="182" t="s">
        <v>1063</v>
      </c>
      <c r="D465" s="182" t="s">
        <v>1064</v>
      </c>
      <c r="E465" s="182" t="s">
        <v>574</v>
      </c>
      <c r="F465" s="182" t="s">
        <v>770</v>
      </c>
      <c r="G465" s="183">
        <v>44069</v>
      </c>
      <c r="H465" s="182" t="s">
        <v>1032</v>
      </c>
      <c r="I465" s="184">
        <v>835.79</v>
      </c>
      <c r="J465" s="182" t="s">
        <v>1091</v>
      </c>
      <c r="K465" s="182" t="s">
        <v>1092</v>
      </c>
      <c r="L465" s="182"/>
      <c r="M465" s="182" t="s">
        <v>2120</v>
      </c>
      <c r="N465" s="182" t="s">
        <v>575</v>
      </c>
      <c r="O465" s="182" t="s">
        <v>1094</v>
      </c>
      <c r="P465" s="182" t="s">
        <v>575</v>
      </c>
      <c r="Q465" s="182" t="s">
        <v>1092</v>
      </c>
      <c r="R465" s="183">
        <v>44066</v>
      </c>
      <c r="S465" s="182" t="s">
        <v>2121</v>
      </c>
      <c r="T465" s="182" t="s">
        <v>575</v>
      </c>
    </row>
    <row r="466" spans="1:20" x14ac:dyDescent="0.35">
      <c r="A466" s="182" t="s">
        <v>1028</v>
      </c>
      <c r="B466" s="182" t="s">
        <v>1029</v>
      </c>
      <c r="C466" s="182" t="s">
        <v>1063</v>
      </c>
      <c r="D466" s="182" t="s">
        <v>1064</v>
      </c>
      <c r="E466" s="182" t="s">
        <v>574</v>
      </c>
      <c r="F466" s="182" t="s">
        <v>770</v>
      </c>
      <c r="G466" s="183">
        <v>44069</v>
      </c>
      <c r="H466" s="182" t="s">
        <v>1032</v>
      </c>
      <c r="I466" s="184">
        <v>2103.13</v>
      </c>
      <c r="J466" s="182" t="s">
        <v>1091</v>
      </c>
      <c r="K466" s="182" t="s">
        <v>1092</v>
      </c>
      <c r="L466" s="182"/>
      <c r="M466" s="182" t="s">
        <v>2122</v>
      </c>
      <c r="N466" s="182" t="s">
        <v>575</v>
      </c>
      <c r="O466" s="182" t="s">
        <v>1094</v>
      </c>
      <c r="P466" s="182" t="s">
        <v>575</v>
      </c>
      <c r="Q466" s="182" t="s">
        <v>1092</v>
      </c>
      <c r="R466" s="183">
        <v>44066</v>
      </c>
      <c r="S466" s="182" t="s">
        <v>2123</v>
      </c>
      <c r="T466" s="182" t="s">
        <v>575</v>
      </c>
    </row>
    <row r="467" spans="1:20" x14ac:dyDescent="0.35">
      <c r="A467" s="182" t="s">
        <v>1028</v>
      </c>
      <c r="B467" s="182" t="s">
        <v>1029</v>
      </c>
      <c r="C467" s="182" t="s">
        <v>1063</v>
      </c>
      <c r="D467" s="182" t="s">
        <v>1064</v>
      </c>
      <c r="E467" s="182" t="s">
        <v>574</v>
      </c>
      <c r="F467" s="182" t="s">
        <v>770</v>
      </c>
      <c r="G467" s="183">
        <v>44069</v>
      </c>
      <c r="H467" s="182" t="s">
        <v>1032</v>
      </c>
      <c r="I467" s="184">
        <v>3768.23</v>
      </c>
      <c r="J467" s="182" t="s">
        <v>1091</v>
      </c>
      <c r="K467" s="182" t="s">
        <v>1092</v>
      </c>
      <c r="L467" s="182"/>
      <c r="M467" s="182" t="s">
        <v>2124</v>
      </c>
      <c r="N467" s="182" t="s">
        <v>575</v>
      </c>
      <c r="O467" s="182" t="s">
        <v>1094</v>
      </c>
      <c r="P467" s="182" t="s">
        <v>575</v>
      </c>
      <c r="Q467" s="182" t="s">
        <v>1092</v>
      </c>
      <c r="R467" s="183">
        <v>44066</v>
      </c>
      <c r="S467" s="182" t="s">
        <v>2125</v>
      </c>
      <c r="T467" s="182" t="s">
        <v>575</v>
      </c>
    </row>
    <row r="468" spans="1:20" x14ac:dyDescent="0.35">
      <c r="A468" s="182" t="s">
        <v>1028</v>
      </c>
      <c r="B468" s="182" t="s">
        <v>1029</v>
      </c>
      <c r="C468" s="182" t="s">
        <v>1063</v>
      </c>
      <c r="D468" s="182" t="s">
        <v>1064</v>
      </c>
      <c r="E468" s="182" t="s">
        <v>574</v>
      </c>
      <c r="F468" s="182" t="s">
        <v>770</v>
      </c>
      <c r="G468" s="183">
        <v>44069</v>
      </c>
      <c r="H468" s="182" t="s">
        <v>1032</v>
      </c>
      <c r="I468" s="184">
        <v>254.53</v>
      </c>
      <c r="J468" s="182" t="s">
        <v>1091</v>
      </c>
      <c r="K468" s="182" t="s">
        <v>1092</v>
      </c>
      <c r="L468" s="182"/>
      <c r="M468" s="182" t="s">
        <v>2126</v>
      </c>
      <c r="N468" s="182" t="s">
        <v>575</v>
      </c>
      <c r="O468" s="182" t="s">
        <v>1094</v>
      </c>
      <c r="P468" s="182" t="s">
        <v>575</v>
      </c>
      <c r="Q468" s="182" t="s">
        <v>1092</v>
      </c>
      <c r="R468" s="183">
        <v>44066</v>
      </c>
      <c r="S468" s="182" t="s">
        <v>2127</v>
      </c>
      <c r="T468" s="182" t="s">
        <v>575</v>
      </c>
    </row>
    <row r="469" spans="1:20" x14ac:dyDescent="0.35">
      <c r="A469" s="182" t="s">
        <v>1028</v>
      </c>
      <c r="B469" s="182" t="s">
        <v>1029</v>
      </c>
      <c r="C469" s="182" t="s">
        <v>1063</v>
      </c>
      <c r="D469" s="182" t="s">
        <v>1064</v>
      </c>
      <c r="E469" s="182" t="s">
        <v>574</v>
      </c>
      <c r="F469" s="182" t="s">
        <v>770</v>
      </c>
      <c r="G469" s="183">
        <v>44069</v>
      </c>
      <c r="H469" s="182" t="s">
        <v>1032</v>
      </c>
      <c r="I469" s="184">
        <v>4926.82</v>
      </c>
      <c r="J469" s="182" t="s">
        <v>1091</v>
      </c>
      <c r="K469" s="182" t="s">
        <v>1092</v>
      </c>
      <c r="L469" s="182"/>
      <c r="M469" s="182" t="s">
        <v>2128</v>
      </c>
      <c r="N469" s="182" t="s">
        <v>575</v>
      </c>
      <c r="O469" s="182" t="s">
        <v>1094</v>
      </c>
      <c r="P469" s="182" t="s">
        <v>575</v>
      </c>
      <c r="Q469" s="182" t="s">
        <v>1092</v>
      </c>
      <c r="R469" s="183">
        <v>44066</v>
      </c>
      <c r="S469" s="182" t="s">
        <v>2129</v>
      </c>
      <c r="T469" s="182" t="s">
        <v>575</v>
      </c>
    </row>
    <row r="470" spans="1:20" x14ac:dyDescent="0.35">
      <c r="A470" s="182" t="s">
        <v>1028</v>
      </c>
      <c r="B470" s="182" t="s">
        <v>1029</v>
      </c>
      <c r="C470" s="182" t="s">
        <v>1063</v>
      </c>
      <c r="D470" s="182" t="s">
        <v>1064</v>
      </c>
      <c r="E470" s="182" t="s">
        <v>574</v>
      </c>
      <c r="F470" s="182" t="s">
        <v>770</v>
      </c>
      <c r="G470" s="183">
        <v>44069</v>
      </c>
      <c r="H470" s="182" t="s">
        <v>1032</v>
      </c>
      <c r="I470" s="184">
        <v>378.1</v>
      </c>
      <c r="J470" s="182" t="s">
        <v>1091</v>
      </c>
      <c r="K470" s="182" t="s">
        <v>1092</v>
      </c>
      <c r="L470" s="182"/>
      <c r="M470" s="182" t="s">
        <v>2130</v>
      </c>
      <c r="N470" s="182" t="s">
        <v>575</v>
      </c>
      <c r="O470" s="182" t="s">
        <v>1094</v>
      </c>
      <c r="P470" s="182" t="s">
        <v>575</v>
      </c>
      <c r="Q470" s="182" t="s">
        <v>1092</v>
      </c>
      <c r="R470" s="183">
        <v>44066</v>
      </c>
      <c r="S470" s="182" t="s">
        <v>2131</v>
      </c>
      <c r="T470" s="182" t="s">
        <v>575</v>
      </c>
    </row>
    <row r="471" spans="1:20" x14ac:dyDescent="0.35">
      <c r="A471" s="182" t="s">
        <v>1028</v>
      </c>
      <c r="B471" s="182" t="s">
        <v>1029</v>
      </c>
      <c r="C471" s="182" t="s">
        <v>1063</v>
      </c>
      <c r="D471" s="182" t="s">
        <v>1064</v>
      </c>
      <c r="E471" s="182" t="s">
        <v>574</v>
      </c>
      <c r="F471" s="182" t="s">
        <v>770</v>
      </c>
      <c r="G471" s="183">
        <v>44069</v>
      </c>
      <c r="H471" s="182" t="s">
        <v>1032</v>
      </c>
      <c r="I471" s="184">
        <v>770.74</v>
      </c>
      <c r="J471" s="182" t="s">
        <v>1091</v>
      </c>
      <c r="K471" s="182" t="s">
        <v>1092</v>
      </c>
      <c r="L471" s="182"/>
      <c r="M471" s="182" t="s">
        <v>2132</v>
      </c>
      <c r="N471" s="182" t="s">
        <v>575</v>
      </c>
      <c r="O471" s="182" t="s">
        <v>1094</v>
      </c>
      <c r="P471" s="182" t="s">
        <v>575</v>
      </c>
      <c r="Q471" s="182" t="s">
        <v>1092</v>
      </c>
      <c r="R471" s="183">
        <v>44066</v>
      </c>
      <c r="S471" s="182" t="s">
        <v>2133</v>
      </c>
      <c r="T471" s="182" t="s">
        <v>575</v>
      </c>
    </row>
    <row r="472" spans="1:20" x14ac:dyDescent="0.35">
      <c r="A472" s="182" t="s">
        <v>1028</v>
      </c>
      <c r="B472" s="182" t="s">
        <v>1029</v>
      </c>
      <c r="C472" s="182" t="s">
        <v>1063</v>
      </c>
      <c r="D472" s="182" t="s">
        <v>1064</v>
      </c>
      <c r="E472" s="182" t="s">
        <v>574</v>
      </c>
      <c r="F472" s="182" t="s">
        <v>770</v>
      </c>
      <c r="G472" s="183">
        <v>44069</v>
      </c>
      <c r="H472" s="182" t="s">
        <v>1032</v>
      </c>
      <c r="I472" s="184">
        <v>4819.99</v>
      </c>
      <c r="J472" s="182" t="s">
        <v>1091</v>
      </c>
      <c r="K472" s="182" t="s">
        <v>1092</v>
      </c>
      <c r="L472" s="182"/>
      <c r="M472" s="182" t="s">
        <v>2134</v>
      </c>
      <c r="N472" s="182" t="s">
        <v>575</v>
      </c>
      <c r="O472" s="182" t="s">
        <v>1094</v>
      </c>
      <c r="P472" s="182" t="s">
        <v>575</v>
      </c>
      <c r="Q472" s="182" t="s">
        <v>1092</v>
      </c>
      <c r="R472" s="183">
        <v>44066</v>
      </c>
      <c r="S472" s="182" t="s">
        <v>2135</v>
      </c>
      <c r="T472" s="182" t="s">
        <v>575</v>
      </c>
    </row>
    <row r="473" spans="1:20" x14ac:dyDescent="0.35">
      <c r="A473" s="182" t="s">
        <v>1028</v>
      </c>
      <c r="B473" s="182" t="s">
        <v>1029</v>
      </c>
      <c r="C473" s="182" t="s">
        <v>1056</v>
      </c>
      <c r="D473" s="182" t="s">
        <v>1057</v>
      </c>
      <c r="E473" s="182" t="s">
        <v>574</v>
      </c>
      <c r="F473" s="182" t="s">
        <v>770</v>
      </c>
      <c r="G473" s="183">
        <v>44069</v>
      </c>
      <c r="H473" s="182" t="s">
        <v>1032</v>
      </c>
      <c r="I473" s="184">
        <v>2004.6</v>
      </c>
      <c r="J473" s="182" t="s">
        <v>1058</v>
      </c>
      <c r="K473" s="182" t="s">
        <v>1059</v>
      </c>
      <c r="L473" s="182"/>
      <c r="M473" s="182" t="s">
        <v>2136</v>
      </c>
      <c r="N473" s="182" t="s">
        <v>575</v>
      </c>
      <c r="O473" s="182" t="s">
        <v>1061</v>
      </c>
      <c r="P473" s="182" t="s">
        <v>575</v>
      </c>
      <c r="Q473" s="182" t="s">
        <v>1059</v>
      </c>
      <c r="R473" s="183">
        <v>44062</v>
      </c>
      <c r="S473" s="182" t="s">
        <v>2137</v>
      </c>
      <c r="T473" s="182" t="s">
        <v>575</v>
      </c>
    </row>
    <row r="474" spans="1:20" x14ac:dyDescent="0.35">
      <c r="A474" s="182" t="s">
        <v>1028</v>
      </c>
      <c r="B474" s="182" t="s">
        <v>1029</v>
      </c>
      <c r="C474" s="182" t="s">
        <v>1063</v>
      </c>
      <c r="D474" s="182" t="s">
        <v>1064</v>
      </c>
      <c r="E474" s="182" t="s">
        <v>574</v>
      </c>
      <c r="F474" s="182" t="s">
        <v>770</v>
      </c>
      <c r="G474" s="183">
        <v>44070</v>
      </c>
      <c r="H474" s="182" t="s">
        <v>1032</v>
      </c>
      <c r="I474" s="184">
        <v>18287.5</v>
      </c>
      <c r="J474" s="182" t="s">
        <v>1177</v>
      </c>
      <c r="K474" s="182" t="s">
        <v>1034</v>
      </c>
      <c r="L474" s="182"/>
      <c r="M474" s="182" t="s">
        <v>2138</v>
      </c>
      <c r="N474" s="182" t="s">
        <v>575</v>
      </c>
      <c r="O474" s="182" t="s">
        <v>1036</v>
      </c>
      <c r="P474" s="182" t="s">
        <v>575</v>
      </c>
      <c r="Q474" s="182" t="s">
        <v>1034</v>
      </c>
      <c r="R474" s="183">
        <v>44069</v>
      </c>
      <c r="S474" s="182" t="s">
        <v>2139</v>
      </c>
      <c r="T474" s="182" t="s">
        <v>575</v>
      </c>
    </row>
    <row r="475" spans="1:20" x14ac:dyDescent="0.35">
      <c r="A475" s="182" t="s">
        <v>1028</v>
      </c>
      <c r="B475" s="182" t="s">
        <v>1029</v>
      </c>
      <c r="C475" s="182" t="s">
        <v>1030</v>
      </c>
      <c r="D475" s="182" t="s">
        <v>1031</v>
      </c>
      <c r="E475" s="182" t="s">
        <v>574</v>
      </c>
      <c r="F475" s="182" t="s">
        <v>770</v>
      </c>
      <c r="G475" s="183">
        <v>44070</v>
      </c>
      <c r="H475" s="182" t="s">
        <v>1032</v>
      </c>
      <c r="I475" s="184">
        <v>2252.19</v>
      </c>
      <c r="J475" s="182" t="s">
        <v>1033</v>
      </c>
      <c r="K475" s="182" t="s">
        <v>1034</v>
      </c>
      <c r="L475" s="182"/>
      <c r="M475" s="182" t="s">
        <v>2140</v>
      </c>
      <c r="N475" s="182" t="s">
        <v>575</v>
      </c>
      <c r="O475" s="182" t="s">
        <v>1036</v>
      </c>
      <c r="P475" s="182" t="s">
        <v>575</v>
      </c>
      <c r="Q475" s="182" t="s">
        <v>1034</v>
      </c>
      <c r="R475" s="183">
        <v>44069</v>
      </c>
      <c r="S475" s="182" t="s">
        <v>2141</v>
      </c>
      <c r="T475" s="182" t="s">
        <v>575</v>
      </c>
    </row>
    <row r="476" spans="1:20" x14ac:dyDescent="0.35">
      <c r="A476" s="182" t="s">
        <v>1028</v>
      </c>
      <c r="B476" s="182" t="s">
        <v>1029</v>
      </c>
      <c r="C476" s="182" t="s">
        <v>1030</v>
      </c>
      <c r="D476" s="182" t="s">
        <v>1031</v>
      </c>
      <c r="E476" s="182" t="s">
        <v>574</v>
      </c>
      <c r="F476" s="182" t="s">
        <v>770</v>
      </c>
      <c r="G476" s="183">
        <v>44070</v>
      </c>
      <c r="H476" s="182" t="s">
        <v>1032</v>
      </c>
      <c r="I476" s="184">
        <v>2271.9299999999998</v>
      </c>
      <c r="J476" s="182" t="s">
        <v>1033</v>
      </c>
      <c r="K476" s="182" t="s">
        <v>1034</v>
      </c>
      <c r="L476" s="182"/>
      <c r="M476" s="182" t="s">
        <v>2142</v>
      </c>
      <c r="N476" s="182" t="s">
        <v>575</v>
      </c>
      <c r="O476" s="182" t="s">
        <v>1036</v>
      </c>
      <c r="P476" s="182" t="s">
        <v>575</v>
      </c>
      <c r="Q476" s="182" t="s">
        <v>1034</v>
      </c>
      <c r="R476" s="183">
        <v>44069</v>
      </c>
      <c r="S476" s="182" t="s">
        <v>2143</v>
      </c>
      <c r="T476" s="182" t="s">
        <v>575</v>
      </c>
    </row>
    <row r="477" spans="1:20" x14ac:dyDescent="0.35">
      <c r="A477" s="182" t="s">
        <v>1028</v>
      </c>
      <c r="B477" s="182" t="s">
        <v>1029</v>
      </c>
      <c r="C477" s="182" t="s">
        <v>1030</v>
      </c>
      <c r="D477" s="182" t="s">
        <v>1031</v>
      </c>
      <c r="E477" s="182" t="s">
        <v>574</v>
      </c>
      <c r="F477" s="182" t="s">
        <v>770</v>
      </c>
      <c r="G477" s="183">
        <v>44070</v>
      </c>
      <c r="H477" s="182" t="s">
        <v>1032</v>
      </c>
      <c r="I477" s="184">
        <v>762.02</v>
      </c>
      <c r="J477" s="182" t="s">
        <v>1033</v>
      </c>
      <c r="K477" s="182" t="s">
        <v>1034</v>
      </c>
      <c r="L477" s="182"/>
      <c r="M477" s="182" t="s">
        <v>2144</v>
      </c>
      <c r="N477" s="182" t="s">
        <v>575</v>
      </c>
      <c r="O477" s="182" t="s">
        <v>1036</v>
      </c>
      <c r="P477" s="182" t="s">
        <v>575</v>
      </c>
      <c r="Q477" s="182" t="s">
        <v>1034</v>
      </c>
      <c r="R477" s="183">
        <v>44069</v>
      </c>
      <c r="S477" s="182" t="s">
        <v>2145</v>
      </c>
      <c r="T477" s="182" t="s">
        <v>575</v>
      </c>
    </row>
    <row r="478" spans="1:20" x14ac:dyDescent="0.35">
      <c r="A478" s="182" t="s">
        <v>1028</v>
      </c>
      <c r="B478" s="182" t="s">
        <v>1029</v>
      </c>
      <c r="C478" s="182" t="s">
        <v>1030</v>
      </c>
      <c r="D478" s="182" t="s">
        <v>1031</v>
      </c>
      <c r="E478" s="182" t="s">
        <v>574</v>
      </c>
      <c r="F478" s="182" t="s">
        <v>770</v>
      </c>
      <c r="G478" s="183">
        <v>44070</v>
      </c>
      <c r="H478" s="182" t="s">
        <v>1032</v>
      </c>
      <c r="I478" s="184">
        <v>706.62</v>
      </c>
      <c r="J478" s="182" t="s">
        <v>1033</v>
      </c>
      <c r="K478" s="182" t="s">
        <v>1034</v>
      </c>
      <c r="L478" s="182"/>
      <c r="M478" s="182" t="s">
        <v>2144</v>
      </c>
      <c r="N478" s="182" t="s">
        <v>575</v>
      </c>
      <c r="O478" s="182" t="s">
        <v>1036</v>
      </c>
      <c r="P478" s="182" t="s">
        <v>575</v>
      </c>
      <c r="Q478" s="182" t="s">
        <v>1034</v>
      </c>
      <c r="R478" s="183">
        <v>44069</v>
      </c>
      <c r="S478" s="182" t="s">
        <v>2145</v>
      </c>
      <c r="T478" s="182" t="s">
        <v>575</v>
      </c>
    </row>
    <row r="479" spans="1:20" x14ac:dyDescent="0.35">
      <c r="A479" s="182" t="s">
        <v>1028</v>
      </c>
      <c r="B479" s="182" t="s">
        <v>1029</v>
      </c>
      <c r="C479" s="182" t="s">
        <v>1030</v>
      </c>
      <c r="D479" s="182" t="s">
        <v>1031</v>
      </c>
      <c r="E479" s="182" t="s">
        <v>574</v>
      </c>
      <c r="F479" s="182" t="s">
        <v>770</v>
      </c>
      <c r="G479" s="183">
        <v>44070</v>
      </c>
      <c r="H479" s="182" t="s">
        <v>1032</v>
      </c>
      <c r="I479" s="184">
        <v>6868.1</v>
      </c>
      <c r="J479" s="182" t="s">
        <v>1033</v>
      </c>
      <c r="K479" s="182" t="s">
        <v>1034</v>
      </c>
      <c r="L479" s="182"/>
      <c r="M479" s="182" t="s">
        <v>2146</v>
      </c>
      <c r="N479" s="182" t="s">
        <v>575</v>
      </c>
      <c r="O479" s="182" t="s">
        <v>1036</v>
      </c>
      <c r="P479" s="182" t="s">
        <v>575</v>
      </c>
      <c r="Q479" s="182" t="s">
        <v>1034</v>
      </c>
      <c r="R479" s="183">
        <v>44069</v>
      </c>
      <c r="S479" s="182" t="s">
        <v>2147</v>
      </c>
      <c r="T479" s="182" t="s">
        <v>575</v>
      </c>
    </row>
    <row r="480" spans="1:20" x14ac:dyDescent="0.35">
      <c r="A480" s="182" t="s">
        <v>1028</v>
      </c>
      <c r="B480" s="182" t="s">
        <v>1029</v>
      </c>
      <c r="C480" s="182" t="s">
        <v>1030</v>
      </c>
      <c r="D480" s="182" t="s">
        <v>1031</v>
      </c>
      <c r="E480" s="182" t="s">
        <v>574</v>
      </c>
      <c r="F480" s="182" t="s">
        <v>770</v>
      </c>
      <c r="G480" s="183">
        <v>44070</v>
      </c>
      <c r="H480" s="182" t="s">
        <v>1032</v>
      </c>
      <c r="I480" s="184">
        <v>10526.62</v>
      </c>
      <c r="J480" s="182" t="s">
        <v>1033</v>
      </c>
      <c r="K480" s="182" t="s">
        <v>1034</v>
      </c>
      <c r="L480" s="182"/>
      <c r="M480" s="182" t="s">
        <v>2148</v>
      </c>
      <c r="N480" s="182" t="s">
        <v>575</v>
      </c>
      <c r="O480" s="182" t="s">
        <v>1036</v>
      </c>
      <c r="P480" s="182" t="s">
        <v>575</v>
      </c>
      <c r="Q480" s="182" t="s">
        <v>1034</v>
      </c>
      <c r="R480" s="183">
        <v>44069</v>
      </c>
      <c r="S480" s="182" t="s">
        <v>2149</v>
      </c>
      <c r="T480" s="182" t="s">
        <v>575</v>
      </c>
    </row>
    <row r="481" spans="1:20" x14ac:dyDescent="0.35">
      <c r="A481" s="182" t="s">
        <v>1028</v>
      </c>
      <c r="B481" s="182" t="s">
        <v>1029</v>
      </c>
      <c r="C481" s="182" t="s">
        <v>1030</v>
      </c>
      <c r="D481" s="182" t="s">
        <v>1031</v>
      </c>
      <c r="E481" s="182" t="s">
        <v>574</v>
      </c>
      <c r="F481" s="182" t="s">
        <v>770</v>
      </c>
      <c r="G481" s="183">
        <v>44070</v>
      </c>
      <c r="H481" s="182" t="s">
        <v>1032</v>
      </c>
      <c r="I481" s="184">
        <v>2024.35</v>
      </c>
      <c r="J481" s="182" t="s">
        <v>1033</v>
      </c>
      <c r="K481" s="182" t="s">
        <v>1034</v>
      </c>
      <c r="L481" s="182"/>
      <c r="M481" s="182" t="s">
        <v>2148</v>
      </c>
      <c r="N481" s="182" t="s">
        <v>575</v>
      </c>
      <c r="O481" s="182" t="s">
        <v>1036</v>
      </c>
      <c r="P481" s="182" t="s">
        <v>575</v>
      </c>
      <c r="Q481" s="182" t="s">
        <v>1034</v>
      </c>
      <c r="R481" s="183">
        <v>44069</v>
      </c>
      <c r="S481" s="182" t="s">
        <v>2149</v>
      </c>
      <c r="T481" s="182" t="s">
        <v>575</v>
      </c>
    </row>
    <row r="482" spans="1:20" x14ac:dyDescent="0.35">
      <c r="A482" s="182" t="s">
        <v>1028</v>
      </c>
      <c r="B482" s="182" t="s">
        <v>1029</v>
      </c>
      <c r="C482" s="182" t="s">
        <v>1030</v>
      </c>
      <c r="D482" s="182" t="s">
        <v>1031</v>
      </c>
      <c r="E482" s="182" t="s">
        <v>574</v>
      </c>
      <c r="F482" s="182" t="s">
        <v>770</v>
      </c>
      <c r="G482" s="183">
        <v>44070</v>
      </c>
      <c r="H482" s="182" t="s">
        <v>1032</v>
      </c>
      <c r="I482" s="184">
        <v>3857.31</v>
      </c>
      <c r="J482" s="182" t="s">
        <v>1033</v>
      </c>
      <c r="K482" s="182" t="s">
        <v>1034</v>
      </c>
      <c r="L482" s="182"/>
      <c r="M482" s="182" t="s">
        <v>2150</v>
      </c>
      <c r="N482" s="182" t="s">
        <v>575</v>
      </c>
      <c r="O482" s="182" t="s">
        <v>1036</v>
      </c>
      <c r="P482" s="182" t="s">
        <v>575</v>
      </c>
      <c r="Q482" s="182" t="s">
        <v>1034</v>
      </c>
      <c r="R482" s="183">
        <v>44069</v>
      </c>
      <c r="S482" s="182" t="s">
        <v>2151</v>
      </c>
      <c r="T482" s="182" t="s">
        <v>575</v>
      </c>
    </row>
    <row r="483" spans="1:20" x14ac:dyDescent="0.35">
      <c r="A483" s="182" t="s">
        <v>1028</v>
      </c>
      <c r="B483" s="182" t="s">
        <v>1029</v>
      </c>
      <c r="C483" s="182" t="s">
        <v>1030</v>
      </c>
      <c r="D483" s="182" t="s">
        <v>1031</v>
      </c>
      <c r="E483" s="182" t="s">
        <v>574</v>
      </c>
      <c r="F483" s="182" t="s">
        <v>770</v>
      </c>
      <c r="G483" s="183">
        <v>44070</v>
      </c>
      <c r="H483" s="182" t="s">
        <v>1032</v>
      </c>
      <c r="I483" s="184">
        <v>3588.79</v>
      </c>
      <c r="J483" s="182" t="s">
        <v>1112</v>
      </c>
      <c r="K483" s="182" t="s">
        <v>1123</v>
      </c>
      <c r="L483" s="182"/>
      <c r="M483" s="182" t="s">
        <v>2152</v>
      </c>
      <c r="N483" s="182" t="s">
        <v>575</v>
      </c>
      <c r="O483" s="182" t="s">
        <v>1125</v>
      </c>
      <c r="P483" s="182" t="s">
        <v>575</v>
      </c>
      <c r="Q483" s="182" t="s">
        <v>1123</v>
      </c>
      <c r="R483" s="183">
        <v>44069</v>
      </c>
      <c r="S483" s="182" t="s">
        <v>2153</v>
      </c>
      <c r="T483" s="182" t="s">
        <v>575</v>
      </c>
    </row>
    <row r="484" spans="1:20" x14ac:dyDescent="0.35">
      <c r="A484" s="182" t="s">
        <v>1028</v>
      </c>
      <c r="B484" s="182" t="s">
        <v>1029</v>
      </c>
      <c r="C484" s="182" t="s">
        <v>1030</v>
      </c>
      <c r="D484" s="182" t="s">
        <v>1031</v>
      </c>
      <c r="E484" s="182" t="s">
        <v>574</v>
      </c>
      <c r="F484" s="182" t="s">
        <v>770</v>
      </c>
      <c r="G484" s="183">
        <v>44070</v>
      </c>
      <c r="H484" s="182" t="s">
        <v>1032</v>
      </c>
      <c r="I484" s="184">
        <v>6496.65</v>
      </c>
      <c r="J484" s="182" t="s">
        <v>1112</v>
      </c>
      <c r="K484" s="182" t="s">
        <v>1113</v>
      </c>
      <c r="L484" s="182"/>
      <c r="M484" s="182" t="s">
        <v>2154</v>
      </c>
      <c r="N484" s="182" t="s">
        <v>575</v>
      </c>
      <c r="O484" s="182" t="s">
        <v>1115</v>
      </c>
      <c r="P484" s="182" t="s">
        <v>575</v>
      </c>
      <c r="Q484" s="182" t="s">
        <v>1113</v>
      </c>
      <c r="R484" s="183">
        <v>44069</v>
      </c>
      <c r="S484" s="182" t="s">
        <v>2155</v>
      </c>
      <c r="T484" s="182" t="s">
        <v>575</v>
      </c>
    </row>
    <row r="485" spans="1:20" x14ac:dyDescent="0.35">
      <c r="A485" s="182" t="s">
        <v>1028</v>
      </c>
      <c r="B485" s="182" t="s">
        <v>1029</v>
      </c>
      <c r="C485" s="182" t="s">
        <v>1030</v>
      </c>
      <c r="D485" s="182" t="s">
        <v>1031</v>
      </c>
      <c r="E485" s="182" t="s">
        <v>574</v>
      </c>
      <c r="F485" s="182" t="s">
        <v>770</v>
      </c>
      <c r="G485" s="183">
        <v>44070</v>
      </c>
      <c r="H485" s="182" t="s">
        <v>1032</v>
      </c>
      <c r="I485" s="184">
        <v>14899.77</v>
      </c>
      <c r="J485" s="182" t="s">
        <v>1033</v>
      </c>
      <c r="K485" s="182" t="s">
        <v>1034</v>
      </c>
      <c r="L485" s="182"/>
      <c r="M485" s="182" t="s">
        <v>2156</v>
      </c>
      <c r="N485" s="182" t="s">
        <v>575</v>
      </c>
      <c r="O485" s="182" t="s">
        <v>1036</v>
      </c>
      <c r="P485" s="182" t="s">
        <v>575</v>
      </c>
      <c r="Q485" s="182" t="s">
        <v>1034</v>
      </c>
      <c r="R485" s="183">
        <v>44069</v>
      </c>
      <c r="S485" s="182" t="s">
        <v>2157</v>
      </c>
      <c r="T485" s="182" t="s">
        <v>575</v>
      </c>
    </row>
    <row r="486" spans="1:20" x14ac:dyDescent="0.35">
      <c r="A486" s="182" t="s">
        <v>1028</v>
      </c>
      <c r="B486" s="182" t="s">
        <v>1029</v>
      </c>
      <c r="C486" s="182" t="s">
        <v>1030</v>
      </c>
      <c r="D486" s="182" t="s">
        <v>1031</v>
      </c>
      <c r="E486" s="182" t="s">
        <v>574</v>
      </c>
      <c r="F486" s="182" t="s">
        <v>770</v>
      </c>
      <c r="G486" s="183">
        <v>44070</v>
      </c>
      <c r="H486" s="182" t="s">
        <v>1032</v>
      </c>
      <c r="I486" s="184">
        <v>12587.75</v>
      </c>
      <c r="J486" s="182" t="s">
        <v>1112</v>
      </c>
      <c r="K486" s="182" t="s">
        <v>1113</v>
      </c>
      <c r="L486" s="182"/>
      <c r="M486" s="182" t="s">
        <v>2158</v>
      </c>
      <c r="N486" s="182" t="s">
        <v>575</v>
      </c>
      <c r="O486" s="182" t="s">
        <v>1115</v>
      </c>
      <c r="P486" s="182" t="s">
        <v>575</v>
      </c>
      <c r="Q486" s="182" t="s">
        <v>1113</v>
      </c>
      <c r="R486" s="183">
        <v>44069</v>
      </c>
      <c r="S486" s="182" t="s">
        <v>2159</v>
      </c>
      <c r="T486" s="182" t="s">
        <v>575</v>
      </c>
    </row>
    <row r="487" spans="1:20" x14ac:dyDescent="0.35">
      <c r="A487" s="182" t="s">
        <v>1028</v>
      </c>
      <c r="B487" s="182" t="s">
        <v>1029</v>
      </c>
      <c r="C487" s="182" t="s">
        <v>1030</v>
      </c>
      <c r="D487" s="182" t="s">
        <v>1031</v>
      </c>
      <c r="E487" s="182" t="s">
        <v>574</v>
      </c>
      <c r="F487" s="182" t="s">
        <v>770</v>
      </c>
      <c r="G487" s="183">
        <v>44070</v>
      </c>
      <c r="H487" s="182" t="s">
        <v>1032</v>
      </c>
      <c r="I487" s="184">
        <v>28166.39</v>
      </c>
      <c r="J487" s="182" t="s">
        <v>1033</v>
      </c>
      <c r="K487" s="182" t="s">
        <v>1034</v>
      </c>
      <c r="L487" s="182"/>
      <c r="M487" s="182" t="s">
        <v>2160</v>
      </c>
      <c r="N487" s="182" t="s">
        <v>575</v>
      </c>
      <c r="O487" s="182" t="s">
        <v>1036</v>
      </c>
      <c r="P487" s="182" t="s">
        <v>575</v>
      </c>
      <c r="Q487" s="182" t="s">
        <v>1034</v>
      </c>
      <c r="R487" s="183">
        <v>44069</v>
      </c>
      <c r="S487" s="182" t="s">
        <v>2161</v>
      </c>
      <c r="T487" s="182" t="s">
        <v>575</v>
      </c>
    </row>
    <row r="488" spans="1:20" x14ac:dyDescent="0.35">
      <c r="A488" s="182" t="s">
        <v>1028</v>
      </c>
      <c r="B488" s="182" t="s">
        <v>1029</v>
      </c>
      <c r="C488" s="182" t="s">
        <v>1030</v>
      </c>
      <c r="D488" s="182" t="s">
        <v>1031</v>
      </c>
      <c r="E488" s="182" t="s">
        <v>574</v>
      </c>
      <c r="F488" s="182" t="s">
        <v>770</v>
      </c>
      <c r="G488" s="183">
        <v>44070</v>
      </c>
      <c r="H488" s="182" t="s">
        <v>1032</v>
      </c>
      <c r="I488" s="184">
        <v>38078.44</v>
      </c>
      <c r="J488" s="182" t="s">
        <v>1033</v>
      </c>
      <c r="K488" s="182" t="s">
        <v>1034</v>
      </c>
      <c r="L488" s="182"/>
      <c r="M488" s="182" t="s">
        <v>2162</v>
      </c>
      <c r="N488" s="182" t="s">
        <v>575</v>
      </c>
      <c r="O488" s="182" t="s">
        <v>1036</v>
      </c>
      <c r="P488" s="182" t="s">
        <v>575</v>
      </c>
      <c r="Q488" s="182" t="s">
        <v>1034</v>
      </c>
      <c r="R488" s="183">
        <v>44069</v>
      </c>
      <c r="S488" s="182" t="s">
        <v>2163</v>
      </c>
      <c r="T488" s="182" t="s">
        <v>575</v>
      </c>
    </row>
    <row r="489" spans="1:20" x14ac:dyDescent="0.35">
      <c r="A489" s="182" t="s">
        <v>1028</v>
      </c>
      <c r="B489" s="182" t="s">
        <v>1029</v>
      </c>
      <c r="C489" s="182" t="s">
        <v>1030</v>
      </c>
      <c r="D489" s="182" t="s">
        <v>1031</v>
      </c>
      <c r="E489" s="182" t="s">
        <v>574</v>
      </c>
      <c r="F489" s="182" t="s">
        <v>770</v>
      </c>
      <c r="G489" s="183">
        <v>44070</v>
      </c>
      <c r="H489" s="182" t="s">
        <v>1032</v>
      </c>
      <c r="I489" s="184">
        <v>61325.4</v>
      </c>
      <c r="J489" s="182" t="s">
        <v>1033</v>
      </c>
      <c r="K489" s="182" t="s">
        <v>1034</v>
      </c>
      <c r="L489" s="182"/>
      <c r="M489" s="182" t="s">
        <v>2164</v>
      </c>
      <c r="N489" s="182" t="s">
        <v>575</v>
      </c>
      <c r="O489" s="182" t="s">
        <v>1036</v>
      </c>
      <c r="P489" s="182" t="s">
        <v>575</v>
      </c>
      <c r="Q489" s="182" t="s">
        <v>1034</v>
      </c>
      <c r="R489" s="183">
        <v>44069</v>
      </c>
      <c r="S489" s="182" t="s">
        <v>2165</v>
      </c>
      <c r="T489" s="182" t="s">
        <v>575</v>
      </c>
    </row>
    <row r="490" spans="1:20" x14ac:dyDescent="0.35">
      <c r="A490" s="182" t="s">
        <v>1028</v>
      </c>
      <c r="B490" s="182" t="s">
        <v>1029</v>
      </c>
      <c r="C490" s="182" t="s">
        <v>1030</v>
      </c>
      <c r="D490" s="182" t="s">
        <v>1031</v>
      </c>
      <c r="E490" s="182" t="s">
        <v>574</v>
      </c>
      <c r="F490" s="182" t="s">
        <v>770</v>
      </c>
      <c r="G490" s="183">
        <v>44070</v>
      </c>
      <c r="H490" s="182" t="s">
        <v>1032</v>
      </c>
      <c r="I490" s="184">
        <v>5660.55</v>
      </c>
      <c r="J490" s="182" t="s">
        <v>1112</v>
      </c>
      <c r="K490" s="182" t="s">
        <v>1113</v>
      </c>
      <c r="L490" s="182"/>
      <c r="M490" s="182" t="s">
        <v>2166</v>
      </c>
      <c r="N490" s="182" t="s">
        <v>575</v>
      </c>
      <c r="O490" s="182" t="s">
        <v>1115</v>
      </c>
      <c r="P490" s="182" t="s">
        <v>575</v>
      </c>
      <c r="Q490" s="182" t="s">
        <v>1113</v>
      </c>
      <c r="R490" s="183">
        <v>44069</v>
      </c>
      <c r="S490" s="182" t="s">
        <v>2167</v>
      </c>
      <c r="T490" s="182" t="s">
        <v>575</v>
      </c>
    </row>
    <row r="491" spans="1:20" x14ac:dyDescent="0.35">
      <c r="A491" s="182" t="s">
        <v>1028</v>
      </c>
      <c r="B491" s="182" t="s">
        <v>1029</v>
      </c>
      <c r="C491" s="182" t="s">
        <v>1030</v>
      </c>
      <c r="D491" s="182" t="s">
        <v>1031</v>
      </c>
      <c r="E491" s="182" t="s">
        <v>574</v>
      </c>
      <c r="F491" s="182" t="s">
        <v>770</v>
      </c>
      <c r="G491" s="183">
        <v>44070</v>
      </c>
      <c r="H491" s="182" t="s">
        <v>1032</v>
      </c>
      <c r="I491" s="184">
        <v>4456.03</v>
      </c>
      <c r="J491" s="182" t="s">
        <v>1112</v>
      </c>
      <c r="K491" s="182" t="s">
        <v>1113</v>
      </c>
      <c r="L491" s="182"/>
      <c r="M491" s="182" t="s">
        <v>2168</v>
      </c>
      <c r="N491" s="182" t="s">
        <v>575</v>
      </c>
      <c r="O491" s="182" t="s">
        <v>1115</v>
      </c>
      <c r="P491" s="182" t="s">
        <v>575</v>
      </c>
      <c r="Q491" s="182" t="s">
        <v>1113</v>
      </c>
      <c r="R491" s="183">
        <v>44069</v>
      </c>
      <c r="S491" s="182" t="s">
        <v>2169</v>
      </c>
      <c r="T491" s="182" t="s">
        <v>575</v>
      </c>
    </row>
    <row r="492" spans="1:20" x14ac:dyDescent="0.35">
      <c r="A492" s="182" t="s">
        <v>1028</v>
      </c>
      <c r="B492" s="182" t="s">
        <v>1029</v>
      </c>
      <c r="C492" s="182" t="s">
        <v>579</v>
      </c>
      <c r="D492" s="182" t="s">
        <v>1071</v>
      </c>
      <c r="E492" s="182" t="s">
        <v>1188</v>
      </c>
      <c r="F492" s="182" t="s">
        <v>758</v>
      </c>
      <c r="G492" s="183">
        <v>44075</v>
      </c>
      <c r="H492" s="182" t="s">
        <v>1032</v>
      </c>
      <c r="I492" s="184">
        <v>8612.64</v>
      </c>
      <c r="J492" s="182" t="s">
        <v>1189</v>
      </c>
      <c r="K492" s="182" t="s">
        <v>575</v>
      </c>
      <c r="L492" s="182"/>
      <c r="M492" s="182" t="s">
        <v>2170</v>
      </c>
      <c r="N492" s="182" t="s">
        <v>575</v>
      </c>
      <c r="O492" s="182" t="s">
        <v>575</v>
      </c>
      <c r="P492" s="182" t="s">
        <v>575</v>
      </c>
      <c r="Q492" s="182" t="s">
        <v>1191</v>
      </c>
      <c r="R492" s="183">
        <v>44074</v>
      </c>
      <c r="S492" s="182" t="s">
        <v>2171</v>
      </c>
      <c r="T492" s="182" t="s">
        <v>575</v>
      </c>
    </row>
    <row r="493" spans="1:20" x14ac:dyDescent="0.35">
      <c r="A493" s="182" t="s">
        <v>1028</v>
      </c>
      <c r="B493" s="182" t="s">
        <v>1029</v>
      </c>
      <c r="C493" s="182" t="s">
        <v>579</v>
      </c>
      <c r="D493" s="182" t="s">
        <v>1071</v>
      </c>
      <c r="E493" s="182" t="s">
        <v>1188</v>
      </c>
      <c r="F493" s="182" t="s">
        <v>758</v>
      </c>
      <c r="G493" s="183">
        <v>44075</v>
      </c>
      <c r="H493" s="182" t="s">
        <v>1032</v>
      </c>
      <c r="I493" s="184">
        <v>102257.49</v>
      </c>
      <c r="J493" s="182" t="s">
        <v>1189</v>
      </c>
      <c r="K493" s="182" t="s">
        <v>575</v>
      </c>
      <c r="L493" s="182"/>
      <c r="M493" s="182" t="s">
        <v>2170</v>
      </c>
      <c r="N493" s="182" t="s">
        <v>575</v>
      </c>
      <c r="O493" s="182" t="s">
        <v>575</v>
      </c>
      <c r="P493" s="182" t="s">
        <v>575</v>
      </c>
      <c r="Q493" s="182" t="s">
        <v>1191</v>
      </c>
      <c r="R493" s="183">
        <v>44074</v>
      </c>
      <c r="S493" s="182" t="s">
        <v>2171</v>
      </c>
      <c r="T493" s="182" t="s">
        <v>575</v>
      </c>
    </row>
    <row r="494" spans="1:20" x14ac:dyDescent="0.35">
      <c r="A494" s="182" t="s">
        <v>1028</v>
      </c>
      <c r="B494" s="182" t="s">
        <v>1029</v>
      </c>
      <c r="C494" s="182" t="s">
        <v>1030</v>
      </c>
      <c r="D494" s="182" t="s">
        <v>1031</v>
      </c>
      <c r="E494" s="182" t="s">
        <v>1664</v>
      </c>
      <c r="F494" s="182" t="s">
        <v>758</v>
      </c>
      <c r="G494" s="183">
        <v>44075</v>
      </c>
      <c r="H494" s="182" t="s">
        <v>1032</v>
      </c>
      <c r="I494" s="184">
        <v>-444864.77</v>
      </c>
      <c r="J494" s="182" t="s">
        <v>2172</v>
      </c>
      <c r="K494" s="182" t="s">
        <v>1113</v>
      </c>
      <c r="L494" s="182"/>
      <c r="M494" s="182" t="s">
        <v>2173</v>
      </c>
      <c r="N494" s="182" t="s">
        <v>575</v>
      </c>
      <c r="O494" s="182" t="s">
        <v>1115</v>
      </c>
      <c r="P494" s="182" t="s">
        <v>575</v>
      </c>
      <c r="Q494" s="182" t="s">
        <v>1113</v>
      </c>
      <c r="R494" s="183">
        <v>44069</v>
      </c>
      <c r="S494" s="182" t="s">
        <v>2174</v>
      </c>
      <c r="T494" s="182" t="s">
        <v>575</v>
      </c>
    </row>
    <row r="495" spans="1:20" x14ac:dyDescent="0.35">
      <c r="A495" s="182" t="s">
        <v>1028</v>
      </c>
      <c r="B495" s="182" t="s">
        <v>1029</v>
      </c>
      <c r="C495" s="182" t="s">
        <v>1030</v>
      </c>
      <c r="D495" s="182" t="s">
        <v>1031</v>
      </c>
      <c r="E495" s="182" t="s">
        <v>574</v>
      </c>
      <c r="F495" s="182" t="s">
        <v>758</v>
      </c>
      <c r="G495" s="183">
        <v>44075</v>
      </c>
      <c r="H495" s="182" t="s">
        <v>1032</v>
      </c>
      <c r="I495" s="184">
        <v>446064.15</v>
      </c>
      <c r="J495" s="182" t="s">
        <v>2172</v>
      </c>
      <c r="K495" s="182" t="s">
        <v>1113</v>
      </c>
      <c r="L495" s="182"/>
      <c r="M495" s="182" t="s">
        <v>2175</v>
      </c>
      <c r="N495" s="182" t="s">
        <v>575</v>
      </c>
      <c r="O495" s="182" t="s">
        <v>1115</v>
      </c>
      <c r="P495" s="182" t="s">
        <v>575</v>
      </c>
      <c r="Q495" s="182" t="s">
        <v>1113</v>
      </c>
      <c r="R495" s="183">
        <v>44069</v>
      </c>
      <c r="S495" s="182" t="s">
        <v>2176</v>
      </c>
      <c r="T495" s="182" t="s">
        <v>575</v>
      </c>
    </row>
    <row r="496" spans="1:20" x14ac:dyDescent="0.35">
      <c r="A496" s="182" t="s">
        <v>1028</v>
      </c>
      <c r="B496" s="182" t="s">
        <v>1029</v>
      </c>
      <c r="C496" s="182" t="s">
        <v>1030</v>
      </c>
      <c r="D496" s="182" t="s">
        <v>1031</v>
      </c>
      <c r="E496" s="182" t="s">
        <v>574</v>
      </c>
      <c r="F496" s="182" t="s">
        <v>758</v>
      </c>
      <c r="G496" s="183">
        <v>44075</v>
      </c>
      <c r="H496" s="182" t="s">
        <v>1032</v>
      </c>
      <c r="I496" s="184">
        <v>444864.77</v>
      </c>
      <c r="J496" s="182" t="s">
        <v>2172</v>
      </c>
      <c r="K496" s="182" t="s">
        <v>1113</v>
      </c>
      <c r="L496" s="182"/>
      <c r="M496" s="182" t="s">
        <v>2177</v>
      </c>
      <c r="N496" s="182" t="s">
        <v>575</v>
      </c>
      <c r="O496" s="182" t="s">
        <v>1115</v>
      </c>
      <c r="P496" s="182" t="s">
        <v>575</v>
      </c>
      <c r="Q496" s="182" t="s">
        <v>1113</v>
      </c>
      <c r="R496" s="183">
        <v>44069</v>
      </c>
      <c r="S496" s="182" t="s">
        <v>2178</v>
      </c>
      <c r="T496" s="182" t="s">
        <v>575</v>
      </c>
    </row>
    <row r="497" spans="1:20" x14ac:dyDescent="0.35">
      <c r="A497" s="182" t="s">
        <v>1028</v>
      </c>
      <c r="B497" s="182" t="s">
        <v>1029</v>
      </c>
      <c r="C497" s="182" t="s">
        <v>1081</v>
      </c>
      <c r="D497" s="182" t="s">
        <v>1082</v>
      </c>
      <c r="E497" s="182" t="s">
        <v>574</v>
      </c>
      <c r="F497" s="182" t="s">
        <v>758</v>
      </c>
      <c r="G497" s="183">
        <v>44076</v>
      </c>
      <c r="H497" s="182" t="s">
        <v>1032</v>
      </c>
      <c r="I497" s="184">
        <v>1362.23</v>
      </c>
      <c r="J497" s="182" t="s">
        <v>1421</v>
      </c>
      <c r="K497" s="182" t="s">
        <v>1928</v>
      </c>
      <c r="L497" s="182"/>
      <c r="M497" s="182" t="s">
        <v>2179</v>
      </c>
      <c r="N497" s="182" t="s">
        <v>575</v>
      </c>
      <c r="O497" s="182" t="s">
        <v>1930</v>
      </c>
      <c r="P497" s="182" t="s">
        <v>575</v>
      </c>
      <c r="Q497" s="182" t="s">
        <v>1928</v>
      </c>
      <c r="R497" s="183">
        <v>44070</v>
      </c>
      <c r="S497" s="182" t="s">
        <v>2180</v>
      </c>
      <c r="T497" s="182" t="s">
        <v>575</v>
      </c>
    </row>
    <row r="498" spans="1:20" x14ac:dyDescent="0.35">
      <c r="A498" s="182" t="s">
        <v>1028</v>
      </c>
      <c r="B498" s="182" t="s">
        <v>1029</v>
      </c>
      <c r="C498" s="182" t="s">
        <v>1081</v>
      </c>
      <c r="D498" s="182" t="s">
        <v>1082</v>
      </c>
      <c r="E498" s="182" t="s">
        <v>574</v>
      </c>
      <c r="F498" s="182" t="s">
        <v>758</v>
      </c>
      <c r="G498" s="183">
        <v>44085</v>
      </c>
      <c r="H498" s="182" t="s">
        <v>1032</v>
      </c>
      <c r="I498" s="184">
        <v>4433.25</v>
      </c>
      <c r="J498" s="182" t="s">
        <v>1143</v>
      </c>
      <c r="K498" s="182" t="s">
        <v>1065</v>
      </c>
      <c r="L498" s="182"/>
      <c r="M498" s="182" t="s">
        <v>2181</v>
      </c>
      <c r="N498" s="182" t="s">
        <v>575</v>
      </c>
      <c r="O498" s="182" t="s">
        <v>1067</v>
      </c>
      <c r="P498" s="182" t="s">
        <v>575</v>
      </c>
      <c r="Q498" s="182" t="s">
        <v>1065</v>
      </c>
      <c r="R498" s="183">
        <v>44056</v>
      </c>
      <c r="S498" s="182" t="s">
        <v>2182</v>
      </c>
      <c r="T498" s="182" t="s">
        <v>575</v>
      </c>
    </row>
    <row r="499" spans="1:20" x14ac:dyDescent="0.35">
      <c r="A499" s="182" t="s">
        <v>1028</v>
      </c>
      <c r="B499" s="182" t="s">
        <v>1029</v>
      </c>
      <c r="C499" s="182" t="s">
        <v>1081</v>
      </c>
      <c r="D499" s="182" t="s">
        <v>1082</v>
      </c>
      <c r="E499" s="182" t="s">
        <v>574</v>
      </c>
      <c r="F499" s="182" t="s">
        <v>758</v>
      </c>
      <c r="G499" s="183">
        <v>44085</v>
      </c>
      <c r="H499" s="182" t="s">
        <v>1032</v>
      </c>
      <c r="I499" s="184">
        <v>1466.22</v>
      </c>
      <c r="J499" s="182" t="s">
        <v>1421</v>
      </c>
      <c r="K499" s="182" t="s">
        <v>1928</v>
      </c>
      <c r="L499" s="182"/>
      <c r="M499" s="182" t="s">
        <v>2183</v>
      </c>
      <c r="N499" s="182" t="s">
        <v>575</v>
      </c>
      <c r="O499" s="182" t="s">
        <v>1930</v>
      </c>
      <c r="P499" s="182" t="s">
        <v>575</v>
      </c>
      <c r="Q499" s="182" t="s">
        <v>1928</v>
      </c>
      <c r="R499" s="183">
        <v>44057</v>
      </c>
      <c r="S499" s="182" t="s">
        <v>2184</v>
      </c>
      <c r="T499" s="182" t="s">
        <v>575</v>
      </c>
    </row>
    <row r="500" spans="1:20" x14ac:dyDescent="0.35">
      <c r="A500" s="182" t="s">
        <v>1028</v>
      </c>
      <c r="B500" s="182" t="s">
        <v>1029</v>
      </c>
      <c r="C500" s="182" t="s">
        <v>1081</v>
      </c>
      <c r="D500" s="182" t="s">
        <v>1082</v>
      </c>
      <c r="E500" s="182" t="s">
        <v>574</v>
      </c>
      <c r="F500" s="182" t="s">
        <v>758</v>
      </c>
      <c r="G500" s="183">
        <v>44085</v>
      </c>
      <c r="H500" s="182" t="s">
        <v>1032</v>
      </c>
      <c r="I500" s="184">
        <v>2764.79</v>
      </c>
      <c r="J500" s="182" t="s">
        <v>1421</v>
      </c>
      <c r="K500" s="182" t="s">
        <v>1928</v>
      </c>
      <c r="L500" s="182"/>
      <c r="M500" s="182" t="s">
        <v>2185</v>
      </c>
      <c r="N500" s="182" t="s">
        <v>575</v>
      </c>
      <c r="O500" s="182" t="s">
        <v>1930</v>
      </c>
      <c r="P500" s="182" t="s">
        <v>575</v>
      </c>
      <c r="Q500" s="182" t="s">
        <v>1928</v>
      </c>
      <c r="R500" s="183">
        <v>44053</v>
      </c>
      <c r="S500" s="182" t="s">
        <v>2186</v>
      </c>
      <c r="T500" s="182" t="s">
        <v>575</v>
      </c>
    </row>
    <row r="501" spans="1:20" x14ac:dyDescent="0.35">
      <c r="A501" s="182" t="s">
        <v>1028</v>
      </c>
      <c r="B501" s="182" t="s">
        <v>1029</v>
      </c>
      <c r="C501" s="182" t="s">
        <v>1056</v>
      </c>
      <c r="D501" s="182" t="s">
        <v>1057</v>
      </c>
      <c r="E501" s="182" t="s">
        <v>574</v>
      </c>
      <c r="F501" s="182" t="s">
        <v>758</v>
      </c>
      <c r="G501" s="183">
        <v>44085</v>
      </c>
      <c r="H501" s="182" t="s">
        <v>1032</v>
      </c>
      <c r="I501" s="184">
        <v>1466.19</v>
      </c>
      <c r="J501" s="182" t="s">
        <v>1058</v>
      </c>
      <c r="K501" s="182" t="s">
        <v>1059</v>
      </c>
      <c r="L501" s="182"/>
      <c r="M501" s="182" t="s">
        <v>2187</v>
      </c>
      <c r="N501" s="182" t="s">
        <v>575</v>
      </c>
      <c r="O501" s="182" t="s">
        <v>1061</v>
      </c>
      <c r="P501" s="182" t="s">
        <v>575</v>
      </c>
      <c r="Q501" s="182" t="s">
        <v>1059</v>
      </c>
      <c r="R501" s="183">
        <v>44064</v>
      </c>
      <c r="S501" s="182" t="s">
        <v>2188</v>
      </c>
      <c r="T501" s="182" t="s">
        <v>575</v>
      </c>
    </row>
    <row r="502" spans="1:20" x14ac:dyDescent="0.35">
      <c r="A502" s="182" t="s">
        <v>1028</v>
      </c>
      <c r="B502" s="182" t="s">
        <v>1029</v>
      </c>
      <c r="C502" s="182" t="s">
        <v>1056</v>
      </c>
      <c r="D502" s="182" t="s">
        <v>1057</v>
      </c>
      <c r="E502" s="182" t="s">
        <v>574</v>
      </c>
      <c r="F502" s="182" t="s">
        <v>758</v>
      </c>
      <c r="G502" s="183">
        <v>44085</v>
      </c>
      <c r="H502" s="182" t="s">
        <v>1032</v>
      </c>
      <c r="I502" s="184">
        <v>2277.5300000000002</v>
      </c>
      <c r="J502" s="182" t="s">
        <v>1058</v>
      </c>
      <c r="K502" s="182" t="s">
        <v>1059</v>
      </c>
      <c r="L502" s="182"/>
      <c r="M502" s="182" t="s">
        <v>2189</v>
      </c>
      <c r="N502" s="182" t="s">
        <v>575</v>
      </c>
      <c r="O502" s="182" t="s">
        <v>1061</v>
      </c>
      <c r="P502" s="182" t="s">
        <v>575</v>
      </c>
      <c r="Q502" s="182" t="s">
        <v>1059</v>
      </c>
      <c r="R502" s="183">
        <v>44068</v>
      </c>
      <c r="S502" s="182" t="s">
        <v>2190</v>
      </c>
      <c r="T502" s="182" t="s">
        <v>575</v>
      </c>
    </row>
    <row r="503" spans="1:20" hidden="1" x14ac:dyDescent="0.35">
      <c r="A503" s="182" t="s">
        <v>1028</v>
      </c>
      <c r="B503" s="182" t="s">
        <v>1029</v>
      </c>
      <c r="C503" s="182" t="s">
        <v>579</v>
      </c>
      <c r="D503" s="182" t="s">
        <v>1071</v>
      </c>
      <c r="E503" s="182" t="s">
        <v>574</v>
      </c>
      <c r="F503" s="182" t="s">
        <v>758</v>
      </c>
      <c r="G503" s="183">
        <v>44090</v>
      </c>
      <c r="H503" s="182" t="s">
        <v>1032</v>
      </c>
      <c r="I503" s="184">
        <v>151541.89000000001</v>
      </c>
      <c r="J503" s="182" t="s">
        <v>1072</v>
      </c>
      <c r="K503" s="182" t="s">
        <v>1498</v>
      </c>
      <c r="L503" s="182" t="s">
        <v>2712</v>
      </c>
      <c r="M503" s="182" t="s">
        <v>2191</v>
      </c>
      <c r="N503" s="182" t="s">
        <v>575</v>
      </c>
      <c r="O503" s="182" t="s">
        <v>1500</v>
      </c>
      <c r="P503" s="182" t="s">
        <v>575</v>
      </c>
      <c r="Q503" s="182" t="s">
        <v>1498</v>
      </c>
      <c r="R503" s="183">
        <v>44075</v>
      </c>
      <c r="S503" s="182" t="s">
        <v>2192</v>
      </c>
      <c r="T503" s="182" t="s">
        <v>575</v>
      </c>
    </row>
    <row r="504" spans="1:20" hidden="1" x14ac:dyDescent="0.35">
      <c r="A504" s="182" t="s">
        <v>1028</v>
      </c>
      <c r="B504" s="182" t="s">
        <v>1029</v>
      </c>
      <c r="C504" s="182" t="s">
        <v>579</v>
      </c>
      <c r="D504" s="182" t="s">
        <v>1071</v>
      </c>
      <c r="E504" s="182" t="s">
        <v>574</v>
      </c>
      <c r="F504" s="182" t="s">
        <v>758</v>
      </c>
      <c r="G504" s="183">
        <v>44090</v>
      </c>
      <c r="H504" s="182" t="s">
        <v>1032</v>
      </c>
      <c r="I504" s="184">
        <v>26908.79</v>
      </c>
      <c r="J504" s="182" t="s">
        <v>1072</v>
      </c>
      <c r="K504" s="182" t="s">
        <v>2193</v>
      </c>
      <c r="L504" s="182" t="s">
        <v>2712</v>
      </c>
      <c r="M504" s="182" t="s">
        <v>2194</v>
      </c>
      <c r="N504" s="182" t="s">
        <v>575</v>
      </c>
      <c r="O504" s="182" t="s">
        <v>2195</v>
      </c>
      <c r="P504" s="182" t="s">
        <v>575</v>
      </c>
      <c r="Q504" s="182" t="s">
        <v>2193</v>
      </c>
      <c r="R504" s="183">
        <v>44075</v>
      </c>
      <c r="S504" s="182" t="s">
        <v>2196</v>
      </c>
      <c r="T504" s="182" t="s">
        <v>575</v>
      </c>
    </row>
    <row r="505" spans="1:20" hidden="1" x14ac:dyDescent="0.35">
      <c r="A505" s="182" t="s">
        <v>1028</v>
      </c>
      <c r="B505" s="182" t="s">
        <v>1029</v>
      </c>
      <c r="C505" s="182" t="s">
        <v>579</v>
      </c>
      <c r="D505" s="182" t="s">
        <v>1071</v>
      </c>
      <c r="E505" s="182" t="s">
        <v>574</v>
      </c>
      <c r="F505" s="182" t="s">
        <v>758</v>
      </c>
      <c r="G505" s="183">
        <v>44090</v>
      </c>
      <c r="H505" s="182" t="s">
        <v>1032</v>
      </c>
      <c r="I505" s="184">
        <v>2712.94</v>
      </c>
      <c r="J505" s="182" t="s">
        <v>1072</v>
      </c>
      <c r="K505" s="182" t="s">
        <v>1299</v>
      </c>
      <c r="L505" s="182" t="s">
        <v>2712</v>
      </c>
      <c r="M505" s="182" t="s">
        <v>2197</v>
      </c>
      <c r="N505" s="182" t="s">
        <v>575</v>
      </c>
      <c r="O505" s="182" t="s">
        <v>1301</v>
      </c>
      <c r="P505" s="182" t="s">
        <v>575</v>
      </c>
      <c r="Q505" s="182" t="s">
        <v>1299</v>
      </c>
      <c r="R505" s="183">
        <v>44075</v>
      </c>
      <c r="S505" s="182" t="s">
        <v>2198</v>
      </c>
      <c r="T505" s="182" t="s">
        <v>575</v>
      </c>
    </row>
    <row r="506" spans="1:20" hidden="1" x14ac:dyDescent="0.35">
      <c r="A506" s="182" t="s">
        <v>1028</v>
      </c>
      <c r="B506" s="182" t="s">
        <v>1029</v>
      </c>
      <c r="C506" s="182" t="s">
        <v>579</v>
      </c>
      <c r="D506" s="182" t="s">
        <v>1071</v>
      </c>
      <c r="E506" s="182" t="s">
        <v>574</v>
      </c>
      <c r="F506" s="182" t="s">
        <v>758</v>
      </c>
      <c r="G506" s="183">
        <v>44090</v>
      </c>
      <c r="H506" s="182" t="s">
        <v>1032</v>
      </c>
      <c r="I506" s="184">
        <v>24210.39</v>
      </c>
      <c r="J506" s="182" t="s">
        <v>1072</v>
      </c>
      <c r="K506" s="182" t="s">
        <v>1201</v>
      </c>
      <c r="L506" s="182" t="s">
        <v>2712</v>
      </c>
      <c r="M506" s="182" t="s">
        <v>2199</v>
      </c>
      <c r="N506" s="182" t="s">
        <v>575</v>
      </c>
      <c r="O506" s="182" t="s">
        <v>1203</v>
      </c>
      <c r="P506" s="182" t="s">
        <v>575</v>
      </c>
      <c r="Q506" s="182" t="s">
        <v>1201</v>
      </c>
      <c r="R506" s="183">
        <v>44075</v>
      </c>
      <c r="S506" s="182" t="s">
        <v>2200</v>
      </c>
      <c r="T506" s="182" t="s">
        <v>575</v>
      </c>
    </row>
    <row r="507" spans="1:20" hidden="1" x14ac:dyDescent="0.35">
      <c r="A507" s="182" t="s">
        <v>1028</v>
      </c>
      <c r="B507" s="182" t="s">
        <v>1029</v>
      </c>
      <c r="C507" s="182" t="s">
        <v>579</v>
      </c>
      <c r="D507" s="182" t="s">
        <v>1071</v>
      </c>
      <c r="E507" s="182" t="s">
        <v>574</v>
      </c>
      <c r="F507" s="182" t="s">
        <v>758</v>
      </c>
      <c r="G507" s="183">
        <v>44090</v>
      </c>
      <c r="H507" s="182" t="s">
        <v>1032</v>
      </c>
      <c r="I507" s="184">
        <v>16277.62</v>
      </c>
      <c r="J507" s="182" t="s">
        <v>1072</v>
      </c>
      <c r="K507" s="182" t="s">
        <v>1242</v>
      </c>
      <c r="L507" s="182" t="s">
        <v>2712</v>
      </c>
      <c r="M507" s="182" t="s">
        <v>2201</v>
      </c>
      <c r="N507" s="182" t="s">
        <v>575</v>
      </c>
      <c r="O507" s="182" t="s">
        <v>1244</v>
      </c>
      <c r="P507" s="182" t="s">
        <v>575</v>
      </c>
      <c r="Q507" s="182" t="s">
        <v>1242</v>
      </c>
      <c r="R507" s="183">
        <v>44075</v>
      </c>
      <c r="S507" s="182" t="s">
        <v>2202</v>
      </c>
      <c r="T507" s="182" t="s">
        <v>575</v>
      </c>
    </row>
    <row r="508" spans="1:20" hidden="1" x14ac:dyDescent="0.35">
      <c r="A508" s="182" t="s">
        <v>1028</v>
      </c>
      <c r="B508" s="182" t="s">
        <v>1029</v>
      </c>
      <c r="C508" s="182" t="s">
        <v>579</v>
      </c>
      <c r="D508" s="182" t="s">
        <v>1071</v>
      </c>
      <c r="E508" s="182" t="s">
        <v>574</v>
      </c>
      <c r="F508" s="182" t="s">
        <v>758</v>
      </c>
      <c r="G508" s="183">
        <v>44090</v>
      </c>
      <c r="H508" s="182" t="s">
        <v>1032</v>
      </c>
      <c r="I508" s="184">
        <v>8138.81</v>
      </c>
      <c r="J508" s="182" t="s">
        <v>1072</v>
      </c>
      <c r="K508" s="182" t="s">
        <v>1212</v>
      </c>
      <c r="L508" s="182" t="s">
        <v>2712</v>
      </c>
      <c r="M508" s="182" t="s">
        <v>2203</v>
      </c>
      <c r="N508" s="182" t="s">
        <v>575</v>
      </c>
      <c r="O508" s="182" t="s">
        <v>1214</v>
      </c>
      <c r="P508" s="182" t="s">
        <v>575</v>
      </c>
      <c r="Q508" s="182" t="s">
        <v>1212</v>
      </c>
      <c r="R508" s="183">
        <v>44075</v>
      </c>
      <c r="S508" s="182" t="s">
        <v>2204</v>
      </c>
      <c r="T508" s="182" t="s">
        <v>575</v>
      </c>
    </row>
    <row r="509" spans="1:20" hidden="1" x14ac:dyDescent="0.35">
      <c r="A509" s="182" t="s">
        <v>1028</v>
      </c>
      <c r="B509" s="182" t="s">
        <v>1029</v>
      </c>
      <c r="C509" s="182" t="s">
        <v>579</v>
      </c>
      <c r="D509" s="182" t="s">
        <v>1071</v>
      </c>
      <c r="E509" s="182" t="s">
        <v>574</v>
      </c>
      <c r="F509" s="182" t="s">
        <v>758</v>
      </c>
      <c r="G509" s="183">
        <v>44090</v>
      </c>
      <c r="H509" s="182" t="s">
        <v>1032</v>
      </c>
      <c r="I509" s="184">
        <v>2712.94</v>
      </c>
      <c r="J509" s="182" t="s">
        <v>1072</v>
      </c>
      <c r="K509" s="182" t="s">
        <v>1303</v>
      </c>
      <c r="L509" s="182" t="s">
        <v>2713</v>
      </c>
      <c r="M509" s="182" t="s">
        <v>2205</v>
      </c>
      <c r="N509" s="182" t="s">
        <v>575</v>
      </c>
      <c r="O509" s="182" t="s">
        <v>1305</v>
      </c>
      <c r="P509" s="182" t="s">
        <v>575</v>
      </c>
      <c r="Q509" s="182" t="s">
        <v>1303</v>
      </c>
      <c r="R509" s="183">
        <v>44075</v>
      </c>
      <c r="S509" s="182" t="s">
        <v>2206</v>
      </c>
      <c r="T509" s="182" t="s">
        <v>575</v>
      </c>
    </row>
    <row r="510" spans="1:20" hidden="1" x14ac:dyDescent="0.35">
      <c r="A510" s="182" t="s">
        <v>1028</v>
      </c>
      <c r="B510" s="182" t="s">
        <v>1029</v>
      </c>
      <c r="C510" s="182" t="s">
        <v>579</v>
      </c>
      <c r="D510" s="182" t="s">
        <v>1071</v>
      </c>
      <c r="E510" s="182" t="s">
        <v>574</v>
      </c>
      <c r="F510" s="182" t="s">
        <v>758</v>
      </c>
      <c r="G510" s="183">
        <v>44090</v>
      </c>
      <c r="H510" s="182" t="s">
        <v>1032</v>
      </c>
      <c r="I510" s="184">
        <v>14649.86</v>
      </c>
      <c r="J510" s="182" t="s">
        <v>1072</v>
      </c>
      <c r="K510" s="182" t="s">
        <v>1254</v>
      </c>
      <c r="L510" s="182" t="s">
        <v>2712</v>
      </c>
      <c r="M510" s="182" t="s">
        <v>2207</v>
      </c>
      <c r="N510" s="182" t="s">
        <v>575</v>
      </c>
      <c r="O510" s="182" t="s">
        <v>1256</v>
      </c>
      <c r="P510" s="182" t="s">
        <v>575</v>
      </c>
      <c r="Q510" s="182" t="s">
        <v>1254</v>
      </c>
      <c r="R510" s="183">
        <v>44075</v>
      </c>
      <c r="S510" s="182" t="s">
        <v>2208</v>
      </c>
      <c r="T510" s="182" t="s">
        <v>575</v>
      </c>
    </row>
    <row r="511" spans="1:20" hidden="1" x14ac:dyDescent="0.35">
      <c r="A511" s="182" t="s">
        <v>1028</v>
      </c>
      <c r="B511" s="182" t="s">
        <v>1029</v>
      </c>
      <c r="C511" s="182" t="s">
        <v>579</v>
      </c>
      <c r="D511" s="182" t="s">
        <v>1071</v>
      </c>
      <c r="E511" s="182" t="s">
        <v>574</v>
      </c>
      <c r="F511" s="182" t="s">
        <v>758</v>
      </c>
      <c r="G511" s="183">
        <v>44090</v>
      </c>
      <c r="H511" s="182" t="s">
        <v>1032</v>
      </c>
      <c r="I511" s="184">
        <v>2712.94</v>
      </c>
      <c r="J511" s="182" t="s">
        <v>1072</v>
      </c>
      <c r="K511" s="182" t="s">
        <v>1205</v>
      </c>
      <c r="L511" s="182" t="s">
        <v>2712</v>
      </c>
      <c r="M511" s="182" t="s">
        <v>2209</v>
      </c>
      <c r="N511" s="182" t="s">
        <v>575</v>
      </c>
      <c r="O511" s="182" t="s">
        <v>1207</v>
      </c>
      <c r="P511" s="182" t="s">
        <v>575</v>
      </c>
      <c r="Q511" s="182" t="s">
        <v>1205</v>
      </c>
      <c r="R511" s="183">
        <v>44075</v>
      </c>
      <c r="S511" s="182" t="s">
        <v>2210</v>
      </c>
      <c r="T511" s="182" t="s">
        <v>575</v>
      </c>
    </row>
    <row r="512" spans="1:20" hidden="1" x14ac:dyDescent="0.35">
      <c r="A512" s="182" t="s">
        <v>1028</v>
      </c>
      <c r="B512" s="182" t="s">
        <v>1029</v>
      </c>
      <c r="C512" s="182" t="s">
        <v>579</v>
      </c>
      <c r="D512" s="182" t="s">
        <v>1071</v>
      </c>
      <c r="E512" s="182" t="s">
        <v>574</v>
      </c>
      <c r="F512" s="182" t="s">
        <v>758</v>
      </c>
      <c r="G512" s="183">
        <v>44092</v>
      </c>
      <c r="H512" s="182" t="s">
        <v>1032</v>
      </c>
      <c r="I512" s="184">
        <v>30026.46</v>
      </c>
      <c r="J512" s="182" t="s">
        <v>1072</v>
      </c>
      <c r="K512" s="182" t="s">
        <v>58</v>
      </c>
      <c r="L512" s="182" t="s">
        <v>2713</v>
      </c>
      <c r="M512" s="182" t="s">
        <v>2211</v>
      </c>
      <c r="N512" s="182" t="s">
        <v>575</v>
      </c>
      <c r="O512" s="182" t="s">
        <v>1210</v>
      </c>
      <c r="P512" s="182" t="s">
        <v>575</v>
      </c>
      <c r="Q512" s="182" t="s">
        <v>58</v>
      </c>
      <c r="R512" s="183">
        <v>44075</v>
      </c>
      <c r="S512" s="182" t="s">
        <v>2212</v>
      </c>
      <c r="T512" s="182" t="s">
        <v>575</v>
      </c>
    </row>
    <row r="513" spans="1:20" hidden="1" x14ac:dyDescent="0.35">
      <c r="A513" s="182" t="s">
        <v>1028</v>
      </c>
      <c r="B513" s="182" t="s">
        <v>1029</v>
      </c>
      <c r="C513" s="182" t="s">
        <v>579</v>
      </c>
      <c r="D513" s="182" t="s">
        <v>1071</v>
      </c>
      <c r="E513" s="182" t="s">
        <v>574</v>
      </c>
      <c r="F513" s="182" t="s">
        <v>758</v>
      </c>
      <c r="G513" s="183">
        <v>44092</v>
      </c>
      <c r="H513" s="182" t="s">
        <v>1032</v>
      </c>
      <c r="I513" s="184">
        <v>26690.19</v>
      </c>
      <c r="J513" s="182" t="s">
        <v>1072</v>
      </c>
      <c r="K513" s="182" t="s">
        <v>1250</v>
      </c>
      <c r="L513" s="182" t="s">
        <v>2713</v>
      </c>
      <c r="M513" s="182" t="s">
        <v>2213</v>
      </c>
      <c r="N513" s="182" t="s">
        <v>575</v>
      </c>
      <c r="O513" s="182" t="s">
        <v>1252</v>
      </c>
      <c r="P513" s="182" t="s">
        <v>575</v>
      </c>
      <c r="Q513" s="182" t="s">
        <v>1250</v>
      </c>
      <c r="R513" s="183">
        <v>44075</v>
      </c>
      <c r="S513" s="182" t="s">
        <v>2214</v>
      </c>
      <c r="T513" s="182" t="s">
        <v>575</v>
      </c>
    </row>
    <row r="514" spans="1:20" hidden="1" x14ac:dyDescent="0.35">
      <c r="A514" s="182" t="s">
        <v>1028</v>
      </c>
      <c r="B514" s="182" t="s">
        <v>1029</v>
      </c>
      <c r="C514" s="182" t="s">
        <v>579</v>
      </c>
      <c r="D514" s="182" t="s">
        <v>1071</v>
      </c>
      <c r="E514" s="182" t="s">
        <v>574</v>
      </c>
      <c r="F514" s="182" t="s">
        <v>758</v>
      </c>
      <c r="G514" s="183">
        <v>44092</v>
      </c>
      <c r="H514" s="182" t="s">
        <v>1032</v>
      </c>
      <c r="I514" s="184">
        <v>60689.65</v>
      </c>
      <c r="J514" s="182" t="s">
        <v>1072</v>
      </c>
      <c r="K514" s="182" t="s">
        <v>58</v>
      </c>
      <c r="L514" s="182" t="s">
        <v>2713</v>
      </c>
      <c r="M514" s="182" t="s">
        <v>2215</v>
      </c>
      <c r="N514" s="182" t="s">
        <v>575</v>
      </c>
      <c r="O514" s="182" t="s">
        <v>1210</v>
      </c>
      <c r="P514" s="182" t="s">
        <v>575</v>
      </c>
      <c r="Q514" s="182" t="s">
        <v>58</v>
      </c>
      <c r="R514" s="183">
        <v>44075</v>
      </c>
      <c r="S514" s="182" t="s">
        <v>2216</v>
      </c>
      <c r="T514" s="182" t="s">
        <v>575</v>
      </c>
    </row>
    <row r="515" spans="1:20" hidden="1" x14ac:dyDescent="0.35">
      <c r="A515" s="182" t="s">
        <v>1028</v>
      </c>
      <c r="B515" s="182" t="s">
        <v>1029</v>
      </c>
      <c r="C515" s="182" t="s">
        <v>579</v>
      </c>
      <c r="D515" s="182" t="s">
        <v>1071</v>
      </c>
      <c r="E515" s="182" t="s">
        <v>574</v>
      </c>
      <c r="F515" s="182" t="s">
        <v>758</v>
      </c>
      <c r="G515" s="183">
        <v>44092</v>
      </c>
      <c r="H515" s="182" t="s">
        <v>1032</v>
      </c>
      <c r="I515" s="184">
        <v>55533.72</v>
      </c>
      <c r="J515" s="182" t="s">
        <v>1072</v>
      </c>
      <c r="K515" s="182" t="s">
        <v>1250</v>
      </c>
      <c r="L515" s="182" t="s">
        <v>2713</v>
      </c>
      <c r="M515" s="182" t="s">
        <v>2217</v>
      </c>
      <c r="N515" s="182" t="s">
        <v>575</v>
      </c>
      <c r="O515" s="182" t="s">
        <v>1252</v>
      </c>
      <c r="P515" s="182" t="s">
        <v>575</v>
      </c>
      <c r="Q515" s="182" t="s">
        <v>1250</v>
      </c>
      <c r="R515" s="183">
        <v>44075</v>
      </c>
      <c r="S515" s="182" t="s">
        <v>2218</v>
      </c>
      <c r="T515" s="182" t="s">
        <v>575</v>
      </c>
    </row>
    <row r="516" spans="1:20" x14ac:dyDescent="0.35">
      <c r="A516" s="182" t="s">
        <v>1028</v>
      </c>
      <c r="B516" s="182" t="s">
        <v>1029</v>
      </c>
      <c r="C516" s="182" t="s">
        <v>1063</v>
      </c>
      <c r="D516" s="182" t="s">
        <v>1064</v>
      </c>
      <c r="E516" s="182" t="s">
        <v>574</v>
      </c>
      <c r="F516" s="182" t="s">
        <v>758</v>
      </c>
      <c r="G516" s="183">
        <v>44095</v>
      </c>
      <c r="H516" s="182" t="s">
        <v>1032</v>
      </c>
      <c r="I516" s="184">
        <v>4433.25</v>
      </c>
      <c r="J516" s="182" t="s">
        <v>1143</v>
      </c>
      <c r="K516" s="182" t="s">
        <v>1065</v>
      </c>
      <c r="L516" s="182"/>
      <c r="M516" s="182" t="s">
        <v>2219</v>
      </c>
      <c r="N516" s="182" t="s">
        <v>575</v>
      </c>
      <c r="O516" s="182" t="s">
        <v>1067</v>
      </c>
      <c r="P516" s="182" t="s">
        <v>575</v>
      </c>
      <c r="Q516" s="182" t="s">
        <v>1065</v>
      </c>
      <c r="R516" s="183">
        <v>44070</v>
      </c>
      <c r="S516" s="182" t="s">
        <v>2220</v>
      </c>
      <c r="T516" s="182" t="s">
        <v>575</v>
      </c>
    </row>
    <row r="517" spans="1:20" x14ac:dyDescent="0.35">
      <c r="A517" s="182" t="s">
        <v>1028</v>
      </c>
      <c r="B517" s="182" t="s">
        <v>1029</v>
      </c>
      <c r="C517" s="182" t="s">
        <v>1063</v>
      </c>
      <c r="D517" s="182" t="s">
        <v>1064</v>
      </c>
      <c r="E517" s="182" t="s">
        <v>574</v>
      </c>
      <c r="F517" s="182" t="s">
        <v>758</v>
      </c>
      <c r="G517" s="183">
        <v>44095</v>
      </c>
      <c r="H517" s="182" t="s">
        <v>1032</v>
      </c>
      <c r="I517" s="184">
        <v>4433.25</v>
      </c>
      <c r="J517" s="182" t="s">
        <v>1143</v>
      </c>
      <c r="K517" s="182" t="s">
        <v>1065</v>
      </c>
      <c r="L517" s="182"/>
      <c r="M517" s="182" t="s">
        <v>2221</v>
      </c>
      <c r="N517" s="182" t="s">
        <v>575</v>
      </c>
      <c r="O517" s="182" t="s">
        <v>1067</v>
      </c>
      <c r="P517" s="182" t="s">
        <v>575</v>
      </c>
      <c r="Q517" s="182" t="s">
        <v>1065</v>
      </c>
      <c r="R517" s="183">
        <v>44070</v>
      </c>
      <c r="S517" s="182" t="s">
        <v>2222</v>
      </c>
      <c r="T517" s="182" t="s">
        <v>575</v>
      </c>
    </row>
    <row r="518" spans="1:20" x14ac:dyDescent="0.35">
      <c r="A518" s="182" t="s">
        <v>1028</v>
      </c>
      <c r="B518" s="182" t="s">
        <v>1029</v>
      </c>
      <c r="C518" s="182" t="s">
        <v>1056</v>
      </c>
      <c r="D518" s="182" t="s">
        <v>1057</v>
      </c>
      <c r="E518" s="182" t="s">
        <v>574</v>
      </c>
      <c r="F518" s="182" t="s">
        <v>758</v>
      </c>
      <c r="G518" s="183">
        <v>44095</v>
      </c>
      <c r="H518" s="182" t="s">
        <v>1032</v>
      </c>
      <c r="I518" s="184">
        <v>8189.82</v>
      </c>
      <c r="J518" s="182" t="s">
        <v>1058</v>
      </c>
      <c r="K518" s="182" t="s">
        <v>1059</v>
      </c>
      <c r="L518" s="182"/>
      <c r="M518" s="182" t="s">
        <v>2223</v>
      </c>
      <c r="N518" s="182" t="s">
        <v>575</v>
      </c>
      <c r="O518" s="182" t="s">
        <v>1061</v>
      </c>
      <c r="P518" s="182" t="s">
        <v>575</v>
      </c>
      <c r="Q518" s="182" t="s">
        <v>1059</v>
      </c>
      <c r="R518" s="183">
        <v>44088</v>
      </c>
      <c r="S518" s="182" t="s">
        <v>2224</v>
      </c>
      <c r="T518" s="182" t="s">
        <v>575</v>
      </c>
    </row>
    <row r="519" spans="1:20" x14ac:dyDescent="0.35">
      <c r="A519" s="182" t="s">
        <v>1028</v>
      </c>
      <c r="B519" s="182" t="s">
        <v>1029</v>
      </c>
      <c r="C519" s="182" t="s">
        <v>1063</v>
      </c>
      <c r="D519" s="182" t="s">
        <v>1064</v>
      </c>
      <c r="E519" s="182" t="s">
        <v>574</v>
      </c>
      <c r="F519" s="182" t="s">
        <v>758</v>
      </c>
      <c r="G519" s="183">
        <v>44102</v>
      </c>
      <c r="H519" s="182" t="s">
        <v>1032</v>
      </c>
      <c r="I519" s="184">
        <v>1375.62</v>
      </c>
      <c r="J519" s="182" t="s">
        <v>1091</v>
      </c>
      <c r="K519" s="182" t="s">
        <v>1092</v>
      </c>
      <c r="L519" s="182"/>
      <c r="M519" s="182" t="s">
        <v>2225</v>
      </c>
      <c r="N519" s="182" t="s">
        <v>575</v>
      </c>
      <c r="O519" s="182" t="s">
        <v>1094</v>
      </c>
      <c r="P519" s="182" t="s">
        <v>575</v>
      </c>
      <c r="Q519" s="182" t="s">
        <v>1092</v>
      </c>
      <c r="R519" s="183">
        <v>44097</v>
      </c>
      <c r="S519" s="182" t="s">
        <v>2226</v>
      </c>
      <c r="T519" s="182" t="s">
        <v>575</v>
      </c>
    </row>
    <row r="520" spans="1:20" x14ac:dyDescent="0.35">
      <c r="A520" s="182" t="s">
        <v>1028</v>
      </c>
      <c r="B520" s="182" t="s">
        <v>1029</v>
      </c>
      <c r="C520" s="182" t="s">
        <v>1063</v>
      </c>
      <c r="D520" s="182" t="s">
        <v>1064</v>
      </c>
      <c r="E520" s="182" t="s">
        <v>574</v>
      </c>
      <c r="F520" s="182" t="s">
        <v>758</v>
      </c>
      <c r="G520" s="183">
        <v>44102</v>
      </c>
      <c r="H520" s="182" t="s">
        <v>1032</v>
      </c>
      <c r="I520" s="184">
        <v>6810.03</v>
      </c>
      <c r="J520" s="182" t="s">
        <v>1091</v>
      </c>
      <c r="K520" s="182" t="s">
        <v>1092</v>
      </c>
      <c r="L520" s="182"/>
      <c r="M520" s="182" t="s">
        <v>2227</v>
      </c>
      <c r="N520" s="182" t="s">
        <v>575</v>
      </c>
      <c r="O520" s="182" t="s">
        <v>1094</v>
      </c>
      <c r="P520" s="182" t="s">
        <v>575</v>
      </c>
      <c r="Q520" s="182" t="s">
        <v>1092</v>
      </c>
      <c r="R520" s="183">
        <v>44097</v>
      </c>
      <c r="S520" s="182" t="s">
        <v>2228</v>
      </c>
      <c r="T520" s="182" t="s">
        <v>575</v>
      </c>
    </row>
    <row r="521" spans="1:20" x14ac:dyDescent="0.35">
      <c r="A521" s="182" t="s">
        <v>1028</v>
      </c>
      <c r="B521" s="182" t="s">
        <v>1029</v>
      </c>
      <c r="C521" s="182" t="s">
        <v>1063</v>
      </c>
      <c r="D521" s="182" t="s">
        <v>1064</v>
      </c>
      <c r="E521" s="182" t="s">
        <v>574</v>
      </c>
      <c r="F521" s="182" t="s">
        <v>758</v>
      </c>
      <c r="G521" s="183">
        <v>44102</v>
      </c>
      <c r="H521" s="182" t="s">
        <v>1032</v>
      </c>
      <c r="I521" s="184">
        <v>7950.94</v>
      </c>
      <c r="J521" s="182" t="s">
        <v>1091</v>
      </c>
      <c r="K521" s="182" t="s">
        <v>1092</v>
      </c>
      <c r="L521" s="182"/>
      <c r="M521" s="182" t="s">
        <v>2229</v>
      </c>
      <c r="N521" s="182" t="s">
        <v>575</v>
      </c>
      <c r="O521" s="182" t="s">
        <v>1094</v>
      </c>
      <c r="P521" s="182" t="s">
        <v>575</v>
      </c>
      <c r="Q521" s="182" t="s">
        <v>1092</v>
      </c>
      <c r="R521" s="183">
        <v>44097</v>
      </c>
      <c r="S521" s="182" t="s">
        <v>2230</v>
      </c>
      <c r="T521" s="182" t="s">
        <v>575</v>
      </c>
    </row>
    <row r="522" spans="1:20" x14ac:dyDescent="0.35">
      <c r="A522" s="182" t="s">
        <v>1028</v>
      </c>
      <c r="B522" s="182" t="s">
        <v>1029</v>
      </c>
      <c r="C522" s="182" t="s">
        <v>1063</v>
      </c>
      <c r="D522" s="182" t="s">
        <v>1064</v>
      </c>
      <c r="E522" s="182" t="s">
        <v>574</v>
      </c>
      <c r="F522" s="182" t="s">
        <v>758</v>
      </c>
      <c r="G522" s="183">
        <v>44102</v>
      </c>
      <c r="H522" s="182" t="s">
        <v>1032</v>
      </c>
      <c r="I522" s="184">
        <v>3651.82</v>
      </c>
      <c r="J522" s="182" t="s">
        <v>1091</v>
      </c>
      <c r="K522" s="182" t="s">
        <v>1092</v>
      </c>
      <c r="L522" s="182"/>
      <c r="M522" s="182" t="s">
        <v>2231</v>
      </c>
      <c r="N522" s="182" t="s">
        <v>575</v>
      </c>
      <c r="O522" s="182" t="s">
        <v>1094</v>
      </c>
      <c r="P522" s="182" t="s">
        <v>575</v>
      </c>
      <c r="Q522" s="182" t="s">
        <v>1092</v>
      </c>
      <c r="R522" s="183">
        <v>44097</v>
      </c>
      <c r="S522" s="182" t="s">
        <v>2232</v>
      </c>
      <c r="T522" s="182" t="s">
        <v>575</v>
      </c>
    </row>
    <row r="523" spans="1:20" x14ac:dyDescent="0.35">
      <c r="A523" s="182" t="s">
        <v>1028</v>
      </c>
      <c r="B523" s="182" t="s">
        <v>1029</v>
      </c>
      <c r="C523" s="182" t="s">
        <v>1063</v>
      </c>
      <c r="D523" s="182" t="s">
        <v>1064</v>
      </c>
      <c r="E523" s="182" t="s">
        <v>574</v>
      </c>
      <c r="F523" s="182" t="s">
        <v>758</v>
      </c>
      <c r="G523" s="183">
        <v>44102</v>
      </c>
      <c r="H523" s="182" t="s">
        <v>1032</v>
      </c>
      <c r="I523" s="184">
        <v>324.33</v>
      </c>
      <c r="J523" s="182" t="s">
        <v>1091</v>
      </c>
      <c r="K523" s="182" t="s">
        <v>1092</v>
      </c>
      <c r="L523" s="182"/>
      <c r="M523" s="182" t="s">
        <v>2233</v>
      </c>
      <c r="N523" s="182" t="s">
        <v>575</v>
      </c>
      <c r="O523" s="182" t="s">
        <v>1094</v>
      </c>
      <c r="P523" s="182" t="s">
        <v>575</v>
      </c>
      <c r="Q523" s="182" t="s">
        <v>1092</v>
      </c>
      <c r="R523" s="183">
        <v>44097</v>
      </c>
      <c r="S523" s="182" t="s">
        <v>2234</v>
      </c>
      <c r="T523" s="182" t="s">
        <v>575</v>
      </c>
    </row>
    <row r="524" spans="1:20" x14ac:dyDescent="0.35">
      <c r="A524" s="182" t="s">
        <v>1028</v>
      </c>
      <c r="B524" s="182" t="s">
        <v>1029</v>
      </c>
      <c r="C524" s="182" t="s">
        <v>1030</v>
      </c>
      <c r="D524" s="182" t="s">
        <v>1031</v>
      </c>
      <c r="E524" s="182" t="s">
        <v>574</v>
      </c>
      <c r="F524" s="182" t="s">
        <v>758</v>
      </c>
      <c r="G524" s="183">
        <v>44102</v>
      </c>
      <c r="H524" s="182" t="s">
        <v>1032</v>
      </c>
      <c r="I524" s="184">
        <v>4651.96</v>
      </c>
      <c r="J524" s="182" t="s">
        <v>1112</v>
      </c>
      <c r="K524" s="182" t="s">
        <v>1123</v>
      </c>
      <c r="L524" s="182"/>
      <c r="M524" s="182" t="s">
        <v>2235</v>
      </c>
      <c r="N524" s="182" t="s">
        <v>575</v>
      </c>
      <c r="O524" s="182" t="s">
        <v>1125</v>
      </c>
      <c r="P524" s="182" t="s">
        <v>575</v>
      </c>
      <c r="Q524" s="182" t="s">
        <v>1123</v>
      </c>
      <c r="R524" s="183">
        <v>44099</v>
      </c>
      <c r="S524" s="182" t="s">
        <v>2236</v>
      </c>
      <c r="T524" s="182" t="s">
        <v>575</v>
      </c>
    </row>
    <row r="525" spans="1:20" x14ac:dyDescent="0.35">
      <c r="A525" s="182" t="s">
        <v>1028</v>
      </c>
      <c r="B525" s="182" t="s">
        <v>1029</v>
      </c>
      <c r="C525" s="182" t="s">
        <v>1030</v>
      </c>
      <c r="D525" s="182" t="s">
        <v>1031</v>
      </c>
      <c r="E525" s="182" t="s">
        <v>574</v>
      </c>
      <c r="F525" s="182" t="s">
        <v>758</v>
      </c>
      <c r="G525" s="183">
        <v>44102</v>
      </c>
      <c r="H525" s="182" t="s">
        <v>1032</v>
      </c>
      <c r="I525" s="184">
        <v>19706.02</v>
      </c>
      <c r="J525" s="182" t="s">
        <v>1033</v>
      </c>
      <c r="K525" s="182" t="s">
        <v>1034</v>
      </c>
      <c r="L525" s="182"/>
      <c r="M525" s="182" t="s">
        <v>2237</v>
      </c>
      <c r="N525" s="182" t="s">
        <v>575</v>
      </c>
      <c r="O525" s="182" t="s">
        <v>1036</v>
      </c>
      <c r="P525" s="182" t="s">
        <v>575</v>
      </c>
      <c r="Q525" s="182" t="s">
        <v>1034</v>
      </c>
      <c r="R525" s="183">
        <v>44099</v>
      </c>
      <c r="S525" s="182" t="s">
        <v>2238</v>
      </c>
      <c r="T525" s="182" t="s">
        <v>575</v>
      </c>
    </row>
    <row r="526" spans="1:20" x14ac:dyDescent="0.35">
      <c r="A526" s="182" t="s">
        <v>1028</v>
      </c>
      <c r="B526" s="182" t="s">
        <v>1029</v>
      </c>
      <c r="C526" s="182" t="s">
        <v>1030</v>
      </c>
      <c r="D526" s="182" t="s">
        <v>1031</v>
      </c>
      <c r="E526" s="182" t="s">
        <v>574</v>
      </c>
      <c r="F526" s="182" t="s">
        <v>758</v>
      </c>
      <c r="G526" s="183">
        <v>44102</v>
      </c>
      <c r="H526" s="182" t="s">
        <v>1032</v>
      </c>
      <c r="I526" s="184">
        <v>10555.3</v>
      </c>
      <c r="J526" s="182" t="s">
        <v>1112</v>
      </c>
      <c r="K526" s="182" t="s">
        <v>1113</v>
      </c>
      <c r="L526" s="182"/>
      <c r="M526" s="182" t="s">
        <v>2239</v>
      </c>
      <c r="N526" s="182" t="s">
        <v>575</v>
      </c>
      <c r="O526" s="182" t="s">
        <v>1115</v>
      </c>
      <c r="P526" s="182" t="s">
        <v>575</v>
      </c>
      <c r="Q526" s="182" t="s">
        <v>1113</v>
      </c>
      <c r="R526" s="183">
        <v>44099</v>
      </c>
      <c r="S526" s="182" t="s">
        <v>2240</v>
      </c>
      <c r="T526" s="182" t="s">
        <v>575</v>
      </c>
    </row>
    <row r="527" spans="1:20" x14ac:dyDescent="0.35">
      <c r="A527" s="182" t="s">
        <v>1028</v>
      </c>
      <c r="B527" s="182" t="s">
        <v>1029</v>
      </c>
      <c r="C527" s="182" t="s">
        <v>1030</v>
      </c>
      <c r="D527" s="182" t="s">
        <v>1031</v>
      </c>
      <c r="E527" s="182" t="s">
        <v>574</v>
      </c>
      <c r="F527" s="182" t="s">
        <v>758</v>
      </c>
      <c r="G527" s="183">
        <v>44102</v>
      </c>
      <c r="H527" s="182" t="s">
        <v>1032</v>
      </c>
      <c r="I527" s="184">
        <v>7482.31</v>
      </c>
      <c r="J527" s="182" t="s">
        <v>1112</v>
      </c>
      <c r="K527" s="182" t="s">
        <v>1123</v>
      </c>
      <c r="L527" s="182"/>
      <c r="M527" s="182" t="s">
        <v>2241</v>
      </c>
      <c r="N527" s="182" t="s">
        <v>575</v>
      </c>
      <c r="O527" s="182" t="s">
        <v>1125</v>
      </c>
      <c r="P527" s="182" t="s">
        <v>575</v>
      </c>
      <c r="Q527" s="182" t="s">
        <v>1123</v>
      </c>
      <c r="R527" s="183">
        <v>44099</v>
      </c>
      <c r="S527" s="182" t="s">
        <v>2242</v>
      </c>
      <c r="T527" s="182" t="s">
        <v>575</v>
      </c>
    </row>
    <row r="528" spans="1:20" x14ac:dyDescent="0.35">
      <c r="A528" s="182" t="s">
        <v>1028</v>
      </c>
      <c r="B528" s="182" t="s">
        <v>1029</v>
      </c>
      <c r="C528" s="182" t="s">
        <v>1030</v>
      </c>
      <c r="D528" s="182" t="s">
        <v>1031</v>
      </c>
      <c r="E528" s="182" t="s">
        <v>574</v>
      </c>
      <c r="F528" s="182" t="s">
        <v>758</v>
      </c>
      <c r="G528" s="183">
        <v>44102</v>
      </c>
      <c r="H528" s="182" t="s">
        <v>1032</v>
      </c>
      <c r="I528" s="184">
        <v>6715.78</v>
      </c>
      <c r="J528" s="182" t="s">
        <v>1112</v>
      </c>
      <c r="K528" s="182" t="s">
        <v>1123</v>
      </c>
      <c r="L528" s="182"/>
      <c r="M528" s="182" t="s">
        <v>2243</v>
      </c>
      <c r="N528" s="182" t="s">
        <v>575</v>
      </c>
      <c r="O528" s="182" t="s">
        <v>1125</v>
      </c>
      <c r="P528" s="182" t="s">
        <v>575</v>
      </c>
      <c r="Q528" s="182" t="s">
        <v>1123</v>
      </c>
      <c r="R528" s="183">
        <v>44099</v>
      </c>
      <c r="S528" s="182" t="s">
        <v>2244</v>
      </c>
      <c r="T528" s="182" t="s">
        <v>575</v>
      </c>
    </row>
    <row r="529" spans="1:20" x14ac:dyDescent="0.35">
      <c r="A529" s="182" t="s">
        <v>1028</v>
      </c>
      <c r="B529" s="182" t="s">
        <v>1029</v>
      </c>
      <c r="C529" s="182" t="s">
        <v>1030</v>
      </c>
      <c r="D529" s="182" t="s">
        <v>1031</v>
      </c>
      <c r="E529" s="182" t="s">
        <v>574</v>
      </c>
      <c r="F529" s="182" t="s">
        <v>758</v>
      </c>
      <c r="G529" s="183">
        <v>44102</v>
      </c>
      <c r="H529" s="182" t="s">
        <v>1032</v>
      </c>
      <c r="I529" s="184">
        <v>2486.37</v>
      </c>
      <c r="J529" s="182" t="s">
        <v>1033</v>
      </c>
      <c r="K529" s="182" t="s">
        <v>1034</v>
      </c>
      <c r="L529" s="182"/>
      <c r="M529" s="182" t="s">
        <v>2245</v>
      </c>
      <c r="N529" s="182" t="s">
        <v>575</v>
      </c>
      <c r="O529" s="182" t="s">
        <v>1036</v>
      </c>
      <c r="P529" s="182" t="s">
        <v>575</v>
      </c>
      <c r="Q529" s="182" t="s">
        <v>1034</v>
      </c>
      <c r="R529" s="183">
        <v>44099</v>
      </c>
      <c r="S529" s="182" t="s">
        <v>2246</v>
      </c>
      <c r="T529" s="182" t="s">
        <v>575</v>
      </c>
    </row>
    <row r="530" spans="1:20" x14ac:dyDescent="0.35">
      <c r="A530" s="182" t="s">
        <v>1028</v>
      </c>
      <c r="B530" s="182" t="s">
        <v>1029</v>
      </c>
      <c r="C530" s="182" t="s">
        <v>1030</v>
      </c>
      <c r="D530" s="182" t="s">
        <v>1031</v>
      </c>
      <c r="E530" s="182" t="s">
        <v>574</v>
      </c>
      <c r="F530" s="182" t="s">
        <v>758</v>
      </c>
      <c r="G530" s="183">
        <v>44102</v>
      </c>
      <c r="H530" s="182" t="s">
        <v>1032</v>
      </c>
      <c r="I530" s="184">
        <v>201.05</v>
      </c>
      <c r="J530" s="182" t="s">
        <v>1033</v>
      </c>
      <c r="K530" s="182" t="s">
        <v>1034</v>
      </c>
      <c r="L530" s="182"/>
      <c r="M530" s="182" t="s">
        <v>2247</v>
      </c>
      <c r="N530" s="182" t="s">
        <v>575</v>
      </c>
      <c r="O530" s="182" t="s">
        <v>1036</v>
      </c>
      <c r="P530" s="182" t="s">
        <v>575</v>
      </c>
      <c r="Q530" s="182" t="s">
        <v>1034</v>
      </c>
      <c r="R530" s="183">
        <v>44099</v>
      </c>
      <c r="S530" s="182" t="s">
        <v>2248</v>
      </c>
      <c r="T530" s="182" t="s">
        <v>575</v>
      </c>
    </row>
    <row r="531" spans="1:20" x14ac:dyDescent="0.35">
      <c r="A531" s="182" t="s">
        <v>1028</v>
      </c>
      <c r="B531" s="182" t="s">
        <v>1029</v>
      </c>
      <c r="C531" s="182" t="s">
        <v>1030</v>
      </c>
      <c r="D531" s="182" t="s">
        <v>1031</v>
      </c>
      <c r="E531" s="182" t="s">
        <v>574</v>
      </c>
      <c r="F531" s="182" t="s">
        <v>758</v>
      </c>
      <c r="G531" s="183">
        <v>44102</v>
      </c>
      <c r="H531" s="182" t="s">
        <v>1032</v>
      </c>
      <c r="I531" s="184">
        <v>3649.73</v>
      </c>
      <c r="J531" s="182" t="s">
        <v>1033</v>
      </c>
      <c r="K531" s="182" t="s">
        <v>1034</v>
      </c>
      <c r="L531" s="182"/>
      <c r="M531" s="182" t="s">
        <v>2249</v>
      </c>
      <c r="N531" s="182" t="s">
        <v>575</v>
      </c>
      <c r="O531" s="182" t="s">
        <v>1036</v>
      </c>
      <c r="P531" s="182" t="s">
        <v>575</v>
      </c>
      <c r="Q531" s="182" t="s">
        <v>1034</v>
      </c>
      <c r="R531" s="183">
        <v>44099</v>
      </c>
      <c r="S531" s="182" t="s">
        <v>2250</v>
      </c>
      <c r="T531" s="182" t="s">
        <v>575</v>
      </c>
    </row>
    <row r="532" spans="1:20" x14ac:dyDescent="0.35">
      <c r="A532" s="182" t="s">
        <v>1028</v>
      </c>
      <c r="B532" s="182" t="s">
        <v>1029</v>
      </c>
      <c r="C532" s="182" t="s">
        <v>1030</v>
      </c>
      <c r="D532" s="182" t="s">
        <v>1031</v>
      </c>
      <c r="E532" s="182" t="s">
        <v>574</v>
      </c>
      <c r="F532" s="182" t="s">
        <v>758</v>
      </c>
      <c r="G532" s="183">
        <v>44102</v>
      </c>
      <c r="H532" s="182" t="s">
        <v>1032</v>
      </c>
      <c r="I532" s="184">
        <v>10298.31</v>
      </c>
      <c r="J532" s="182" t="s">
        <v>1033</v>
      </c>
      <c r="K532" s="182" t="s">
        <v>1034</v>
      </c>
      <c r="L532" s="182"/>
      <c r="M532" s="182" t="s">
        <v>2251</v>
      </c>
      <c r="N532" s="182" t="s">
        <v>575</v>
      </c>
      <c r="O532" s="182" t="s">
        <v>1036</v>
      </c>
      <c r="P532" s="182" t="s">
        <v>575</v>
      </c>
      <c r="Q532" s="182" t="s">
        <v>1034</v>
      </c>
      <c r="R532" s="183">
        <v>44099</v>
      </c>
      <c r="S532" s="182" t="s">
        <v>2252</v>
      </c>
      <c r="T532" s="182" t="s">
        <v>575</v>
      </c>
    </row>
    <row r="533" spans="1:20" x14ac:dyDescent="0.35">
      <c r="A533" s="182" t="s">
        <v>1028</v>
      </c>
      <c r="B533" s="182" t="s">
        <v>1029</v>
      </c>
      <c r="C533" s="182" t="s">
        <v>1030</v>
      </c>
      <c r="D533" s="182" t="s">
        <v>1031</v>
      </c>
      <c r="E533" s="182" t="s">
        <v>574</v>
      </c>
      <c r="F533" s="182" t="s">
        <v>758</v>
      </c>
      <c r="G533" s="183">
        <v>44102</v>
      </c>
      <c r="H533" s="182" t="s">
        <v>1032</v>
      </c>
      <c r="I533" s="184">
        <v>9607.0400000000009</v>
      </c>
      <c r="J533" s="182" t="s">
        <v>1112</v>
      </c>
      <c r="K533" s="182" t="s">
        <v>1113</v>
      </c>
      <c r="L533" s="182"/>
      <c r="M533" s="182" t="s">
        <v>2253</v>
      </c>
      <c r="N533" s="182" t="s">
        <v>575</v>
      </c>
      <c r="O533" s="182" t="s">
        <v>1115</v>
      </c>
      <c r="P533" s="182" t="s">
        <v>575</v>
      </c>
      <c r="Q533" s="182" t="s">
        <v>1113</v>
      </c>
      <c r="R533" s="183">
        <v>44099</v>
      </c>
      <c r="S533" s="182" t="s">
        <v>2254</v>
      </c>
      <c r="T533" s="182" t="s">
        <v>575</v>
      </c>
    </row>
    <row r="534" spans="1:20" x14ac:dyDescent="0.35">
      <c r="A534" s="182" t="s">
        <v>1028</v>
      </c>
      <c r="B534" s="182" t="s">
        <v>1029</v>
      </c>
      <c r="C534" s="182" t="s">
        <v>1030</v>
      </c>
      <c r="D534" s="182" t="s">
        <v>1031</v>
      </c>
      <c r="E534" s="182" t="s">
        <v>574</v>
      </c>
      <c r="F534" s="182" t="s">
        <v>758</v>
      </c>
      <c r="G534" s="183">
        <v>44102</v>
      </c>
      <c r="H534" s="182" t="s">
        <v>1032</v>
      </c>
      <c r="I534" s="184">
        <v>6121.82</v>
      </c>
      <c r="J534" s="182" t="s">
        <v>1112</v>
      </c>
      <c r="K534" s="182" t="s">
        <v>1113</v>
      </c>
      <c r="L534" s="182"/>
      <c r="M534" s="182" t="s">
        <v>2255</v>
      </c>
      <c r="N534" s="182" t="s">
        <v>575</v>
      </c>
      <c r="O534" s="182" t="s">
        <v>1115</v>
      </c>
      <c r="P534" s="182" t="s">
        <v>575</v>
      </c>
      <c r="Q534" s="182" t="s">
        <v>1113</v>
      </c>
      <c r="R534" s="183">
        <v>44099</v>
      </c>
      <c r="S534" s="182" t="s">
        <v>2256</v>
      </c>
      <c r="T534" s="182" t="s">
        <v>575</v>
      </c>
    </row>
    <row r="535" spans="1:20" x14ac:dyDescent="0.35">
      <c r="A535" s="182" t="s">
        <v>1028</v>
      </c>
      <c r="B535" s="182" t="s">
        <v>1029</v>
      </c>
      <c r="C535" s="182" t="s">
        <v>1030</v>
      </c>
      <c r="D535" s="182" t="s">
        <v>1031</v>
      </c>
      <c r="E535" s="182" t="s">
        <v>574</v>
      </c>
      <c r="F535" s="182" t="s">
        <v>758</v>
      </c>
      <c r="G535" s="183">
        <v>44102</v>
      </c>
      <c r="H535" s="182" t="s">
        <v>1032</v>
      </c>
      <c r="I535" s="184">
        <v>7558.91</v>
      </c>
      <c r="J535" s="182" t="s">
        <v>1112</v>
      </c>
      <c r="K535" s="182" t="s">
        <v>1113</v>
      </c>
      <c r="L535" s="182"/>
      <c r="M535" s="182" t="s">
        <v>2257</v>
      </c>
      <c r="N535" s="182" t="s">
        <v>575</v>
      </c>
      <c r="O535" s="182" t="s">
        <v>1115</v>
      </c>
      <c r="P535" s="182" t="s">
        <v>575</v>
      </c>
      <c r="Q535" s="182" t="s">
        <v>1113</v>
      </c>
      <c r="R535" s="183">
        <v>44099</v>
      </c>
      <c r="S535" s="182" t="s">
        <v>2258</v>
      </c>
      <c r="T535" s="182" t="s">
        <v>575</v>
      </c>
    </row>
    <row r="536" spans="1:20" x14ac:dyDescent="0.35">
      <c r="A536" s="182" t="s">
        <v>1028</v>
      </c>
      <c r="B536" s="182" t="s">
        <v>1029</v>
      </c>
      <c r="C536" s="182" t="s">
        <v>1030</v>
      </c>
      <c r="D536" s="182" t="s">
        <v>1031</v>
      </c>
      <c r="E536" s="182" t="s">
        <v>574</v>
      </c>
      <c r="F536" s="182" t="s">
        <v>758</v>
      </c>
      <c r="G536" s="183">
        <v>44102</v>
      </c>
      <c r="H536" s="182" t="s">
        <v>1032</v>
      </c>
      <c r="I536" s="184">
        <v>4522.79</v>
      </c>
      <c r="J536" s="182" t="s">
        <v>1112</v>
      </c>
      <c r="K536" s="182" t="s">
        <v>1113</v>
      </c>
      <c r="L536" s="182"/>
      <c r="M536" s="182" t="s">
        <v>2259</v>
      </c>
      <c r="N536" s="182" t="s">
        <v>575</v>
      </c>
      <c r="O536" s="182" t="s">
        <v>1115</v>
      </c>
      <c r="P536" s="182" t="s">
        <v>575</v>
      </c>
      <c r="Q536" s="182" t="s">
        <v>1113</v>
      </c>
      <c r="R536" s="183">
        <v>44099</v>
      </c>
      <c r="S536" s="182" t="s">
        <v>2260</v>
      </c>
      <c r="T536" s="182" t="s">
        <v>575</v>
      </c>
    </row>
    <row r="537" spans="1:20" x14ac:dyDescent="0.35">
      <c r="A537" s="182" t="s">
        <v>1028</v>
      </c>
      <c r="B537" s="182" t="s">
        <v>1029</v>
      </c>
      <c r="C537" s="182" t="s">
        <v>1030</v>
      </c>
      <c r="D537" s="182" t="s">
        <v>1031</v>
      </c>
      <c r="E537" s="182" t="s">
        <v>574</v>
      </c>
      <c r="F537" s="182" t="s">
        <v>758</v>
      </c>
      <c r="G537" s="183">
        <v>44102</v>
      </c>
      <c r="H537" s="182" t="s">
        <v>1032</v>
      </c>
      <c r="I537" s="184">
        <v>824.11</v>
      </c>
      <c r="J537" s="182" t="s">
        <v>1033</v>
      </c>
      <c r="K537" s="182" t="s">
        <v>1034</v>
      </c>
      <c r="L537" s="182"/>
      <c r="M537" s="182" t="s">
        <v>2261</v>
      </c>
      <c r="N537" s="182" t="s">
        <v>575</v>
      </c>
      <c r="O537" s="182" t="s">
        <v>1036</v>
      </c>
      <c r="P537" s="182" t="s">
        <v>575</v>
      </c>
      <c r="Q537" s="182" t="s">
        <v>1034</v>
      </c>
      <c r="R537" s="183">
        <v>44099</v>
      </c>
      <c r="S537" s="182" t="s">
        <v>2262</v>
      </c>
      <c r="T537" s="182" t="s">
        <v>575</v>
      </c>
    </row>
    <row r="538" spans="1:20" x14ac:dyDescent="0.35">
      <c r="A538" s="182" t="s">
        <v>1028</v>
      </c>
      <c r="B538" s="182" t="s">
        <v>1029</v>
      </c>
      <c r="C538" s="182" t="s">
        <v>1030</v>
      </c>
      <c r="D538" s="182" t="s">
        <v>1031</v>
      </c>
      <c r="E538" s="182" t="s">
        <v>574</v>
      </c>
      <c r="F538" s="182" t="s">
        <v>758</v>
      </c>
      <c r="G538" s="183">
        <v>44102</v>
      </c>
      <c r="H538" s="182" t="s">
        <v>1032</v>
      </c>
      <c r="I538" s="184">
        <v>10254.33</v>
      </c>
      <c r="J538" s="182" t="s">
        <v>1033</v>
      </c>
      <c r="K538" s="182" t="s">
        <v>1034</v>
      </c>
      <c r="L538" s="182"/>
      <c r="M538" s="182" t="s">
        <v>2263</v>
      </c>
      <c r="N538" s="182" t="s">
        <v>575</v>
      </c>
      <c r="O538" s="182" t="s">
        <v>1036</v>
      </c>
      <c r="P538" s="182" t="s">
        <v>575</v>
      </c>
      <c r="Q538" s="182" t="s">
        <v>1034</v>
      </c>
      <c r="R538" s="183">
        <v>44099</v>
      </c>
      <c r="S538" s="182" t="s">
        <v>2264</v>
      </c>
      <c r="T538" s="182" t="s">
        <v>575</v>
      </c>
    </row>
    <row r="539" spans="1:20" x14ac:dyDescent="0.35">
      <c r="A539" s="182" t="s">
        <v>1028</v>
      </c>
      <c r="B539" s="182" t="s">
        <v>1029</v>
      </c>
      <c r="C539" s="182" t="s">
        <v>1030</v>
      </c>
      <c r="D539" s="182" t="s">
        <v>1031</v>
      </c>
      <c r="E539" s="182" t="s">
        <v>574</v>
      </c>
      <c r="F539" s="182" t="s">
        <v>758</v>
      </c>
      <c r="G539" s="183">
        <v>44102</v>
      </c>
      <c r="H539" s="182" t="s">
        <v>1032</v>
      </c>
      <c r="I539" s="184">
        <v>43889.85</v>
      </c>
      <c r="J539" s="182" t="s">
        <v>1033</v>
      </c>
      <c r="K539" s="182" t="s">
        <v>1034</v>
      </c>
      <c r="L539" s="182"/>
      <c r="M539" s="182" t="s">
        <v>2265</v>
      </c>
      <c r="N539" s="182" t="s">
        <v>575</v>
      </c>
      <c r="O539" s="182" t="s">
        <v>1036</v>
      </c>
      <c r="P539" s="182" t="s">
        <v>575</v>
      </c>
      <c r="Q539" s="182" t="s">
        <v>1034</v>
      </c>
      <c r="R539" s="183">
        <v>44099</v>
      </c>
      <c r="S539" s="182" t="s">
        <v>2266</v>
      </c>
      <c r="T539" s="182" t="s">
        <v>575</v>
      </c>
    </row>
    <row r="540" spans="1:20" x14ac:dyDescent="0.35">
      <c r="A540" s="182" t="s">
        <v>1028</v>
      </c>
      <c r="B540" s="182" t="s">
        <v>1029</v>
      </c>
      <c r="C540" s="182" t="s">
        <v>1030</v>
      </c>
      <c r="D540" s="182" t="s">
        <v>1031</v>
      </c>
      <c r="E540" s="182" t="s">
        <v>574</v>
      </c>
      <c r="F540" s="182" t="s">
        <v>758</v>
      </c>
      <c r="G540" s="183">
        <v>44102</v>
      </c>
      <c r="H540" s="182" t="s">
        <v>1032</v>
      </c>
      <c r="I540" s="184">
        <v>29716.83</v>
      </c>
      <c r="J540" s="182" t="s">
        <v>1033</v>
      </c>
      <c r="K540" s="182" t="s">
        <v>1034</v>
      </c>
      <c r="L540" s="182"/>
      <c r="M540" s="182" t="s">
        <v>2267</v>
      </c>
      <c r="N540" s="182" t="s">
        <v>575</v>
      </c>
      <c r="O540" s="182" t="s">
        <v>1036</v>
      </c>
      <c r="P540" s="182" t="s">
        <v>575</v>
      </c>
      <c r="Q540" s="182" t="s">
        <v>1034</v>
      </c>
      <c r="R540" s="183">
        <v>44099</v>
      </c>
      <c r="S540" s="182" t="s">
        <v>2268</v>
      </c>
      <c r="T540" s="182" t="s">
        <v>575</v>
      </c>
    </row>
    <row r="541" spans="1:20" x14ac:dyDescent="0.35">
      <c r="A541" s="182" t="s">
        <v>1028</v>
      </c>
      <c r="B541" s="182" t="s">
        <v>1029</v>
      </c>
      <c r="C541" s="182" t="s">
        <v>1030</v>
      </c>
      <c r="D541" s="182" t="s">
        <v>1031</v>
      </c>
      <c r="E541" s="182" t="s">
        <v>574</v>
      </c>
      <c r="F541" s="182" t="s">
        <v>758</v>
      </c>
      <c r="G541" s="183">
        <v>44102</v>
      </c>
      <c r="H541" s="182" t="s">
        <v>1032</v>
      </c>
      <c r="I541" s="184">
        <v>39979.58</v>
      </c>
      <c r="J541" s="182" t="s">
        <v>1033</v>
      </c>
      <c r="K541" s="182" t="s">
        <v>1034</v>
      </c>
      <c r="L541" s="182"/>
      <c r="M541" s="182" t="s">
        <v>2269</v>
      </c>
      <c r="N541" s="182" t="s">
        <v>575</v>
      </c>
      <c r="O541" s="182" t="s">
        <v>1036</v>
      </c>
      <c r="P541" s="182" t="s">
        <v>575</v>
      </c>
      <c r="Q541" s="182" t="s">
        <v>1034</v>
      </c>
      <c r="R541" s="183">
        <v>44099</v>
      </c>
      <c r="S541" s="182" t="s">
        <v>2270</v>
      </c>
      <c r="T541" s="182" t="s">
        <v>575</v>
      </c>
    </row>
    <row r="542" spans="1:20" x14ac:dyDescent="0.35">
      <c r="A542" s="182" t="s">
        <v>1028</v>
      </c>
      <c r="B542" s="182" t="s">
        <v>1029</v>
      </c>
      <c r="C542" s="182" t="s">
        <v>1030</v>
      </c>
      <c r="D542" s="182" t="s">
        <v>1031</v>
      </c>
      <c r="E542" s="182" t="s">
        <v>574</v>
      </c>
      <c r="F542" s="182" t="s">
        <v>758</v>
      </c>
      <c r="G542" s="183">
        <v>44102</v>
      </c>
      <c r="H542" s="182" t="s">
        <v>1032</v>
      </c>
      <c r="I542" s="184">
        <v>124154.55</v>
      </c>
      <c r="J542" s="182" t="s">
        <v>1033</v>
      </c>
      <c r="K542" s="182" t="s">
        <v>1034</v>
      </c>
      <c r="L542" s="182"/>
      <c r="M542" s="182" t="s">
        <v>2271</v>
      </c>
      <c r="N542" s="182" t="s">
        <v>575</v>
      </c>
      <c r="O542" s="182" t="s">
        <v>1036</v>
      </c>
      <c r="P542" s="182" t="s">
        <v>575</v>
      </c>
      <c r="Q542" s="182" t="s">
        <v>1034</v>
      </c>
      <c r="R542" s="183">
        <v>44099</v>
      </c>
      <c r="S542" s="182" t="s">
        <v>2272</v>
      </c>
      <c r="T542" s="182" t="s">
        <v>575</v>
      </c>
    </row>
    <row r="543" spans="1:20" x14ac:dyDescent="0.35">
      <c r="A543" s="182" t="s">
        <v>1028</v>
      </c>
      <c r="B543" s="182" t="s">
        <v>1029</v>
      </c>
      <c r="C543" s="182" t="s">
        <v>1063</v>
      </c>
      <c r="D543" s="182" t="s">
        <v>1064</v>
      </c>
      <c r="E543" s="182" t="s">
        <v>574</v>
      </c>
      <c r="F543" s="182" t="s">
        <v>758</v>
      </c>
      <c r="G543" s="183">
        <v>44103</v>
      </c>
      <c r="H543" s="182" t="s">
        <v>1032</v>
      </c>
      <c r="I543" s="184">
        <v>4674.93</v>
      </c>
      <c r="J543" s="182" t="s">
        <v>1177</v>
      </c>
      <c r="K543" s="182" t="s">
        <v>1178</v>
      </c>
      <c r="L543" s="182"/>
      <c r="M543" s="182" t="s">
        <v>2273</v>
      </c>
      <c r="N543" s="182" t="s">
        <v>575</v>
      </c>
      <c r="O543" s="182" t="s">
        <v>1180</v>
      </c>
      <c r="P543" s="182" t="s">
        <v>575</v>
      </c>
      <c r="Q543" s="182" t="s">
        <v>1178</v>
      </c>
      <c r="R543" s="183">
        <v>44104</v>
      </c>
      <c r="S543" s="182" t="s">
        <v>2274</v>
      </c>
      <c r="T543" s="182" t="s">
        <v>575</v>
      </c>
    </row>
    <row r="544" spans="1:20" x14ac:dyDescent="0.35">
      <c r="A544" s="182" t="s">
        <v>1028</v>
      </c>
      <c r="B544" s="182" t="s">
        <v>1029</v>
      </c>
      <c r="C544" s="182" t="s">
        <v>1063</v>
      </c>
      <c r="D544" s="182" t="s">
        <v>1064</v>
      </c>
      <c r="E544" s="182" t="s">
        <v>574</v>
      </c>
      <c r="F544" s="182" t="s">
        <v>758</v>
      </c>
      <c r="G544" s="183">
        <v>44103</v>
      </c>
      <c r="H544" s="182" t="s">
        <v>1032</v>
      </c>
      <c r="I544" s="184">
        <v>2691.8</v>
      </c>
      <c r="J544" s="182" t="s">
        <v>1177</v>
      </c>
      <c r="K544" s="182" t="s">
        <v>1178</v>
      </c>
      <c r="L544" s="182"/>
      <c r="M544" s="182" t="s">
        <v>2273</v>
      </c>
      <c r="N544" s="182" t="s">
        <v>575</v>
      </c>
      <c r="O544" s="182" t="s">
        <v>1180</v>
      </c>
      <c r="P544" s="182" t="s">
        <v>575</v>
      </c>
      <c r="Q544" s="182" t="s">
        <v>1178</v>
      </c>
      <c r="R544" s="183">
        <v>44104</v>
      </c>
      <c r="S544" s="182" t="s">
        <v>2274</v>
      </c>
      <c r="T544" s="182" t="s">
        <v>575</v>
      </c>
    </row>
    <row r="545" spans="1:20" x14ac:dyDescent="0.35">
      <c r="A545" s="182" t="s">
        <v>1028</v>
      </c>
      <c r="B545" s="182" t="s">
        <v>1029</v>
      </c>
      <c r="C545" s="182" t="s">
        <v>579</v>
      </c>
      <c r="D545" s="182" t="s">
        <v>1071</v>
      </c>
      <c r="E545" s="182" t="s">
        <v>1188</v>
      </c>
      <c r="F545" s="182" t="s">
        <v>758</v>
      </c>
      <c r="G545" s="183">
        <v>44104</v>
      </c>
      <c r="H545" s="182" t="s">
        <v>1032</v>
      </c>
      <c r="I545" s="184">
        <v>6743.38</v>
      </c>
      <c r="J545" s="182" t="s">
        <v>1189</v>
      </c>
      <c r="K545" s="182" t="s">
        <v>575</v>
      </c>
      <c r="L545" s="182"/>
      <c r="M545" s="182" t="s">
        <v>2275</v>
      </c>
      <c r="N545" s="182" t="s">
        <v>575</v>
      </c>
      <c r="O545" s="182" t="s">
        <v>575</v>
      </c>
      <c r="P545" s="182" t="s">
        <v>575</v>
      </c>
      <c r="Q545" s="182" t="s">
        <v>1191</v>
      </c>
      <c r="R545" s="183">
        <v>44104</v>
      </c>
      <c r="S545" s="182" t="s">
        <v>2276</v>
      </c>
      <c r="T545" s="182" t="s">
        <v>575</v>
      </c>
    </row>
    <row r="546" spans="1:20" x14ac:dyDescent="0.35">
      <c r="A546" s="182" t="s">
        <v>1028</v>
      </c>
      <c r="B546" s="182" t="s">
        <v>1029</v>
      </c>
      <c r="C546" s="182" t="s">
        <v>579</v>
      </c>
      <c r="D546" s="182" t="s">
        <v>1071</v>
      </c>
      <c r="E546" s="182" t="s">
        <v>1188</v>
      </c>
      <c r="F546" s="182" t="s">
        <v>758</v>
      </c>
      <c r="G546" s="183">
        <v>44104</v>
      </c>
      <c r="H546" s="182" t="s">
        <v>1032</v>
      </c>
      <c r="I546" s="184">
        <v>43470.01</v>
      </c>
      <c r="J546" s="182" t="s">
        <v>1189</v>
      </c>
      <c r="K546" s="182" t="s">
        <v>575</v>
      </c>
      <c r="L546" s="182"/>
      <c r="M546" s="182" t="s">
        <v>2275</v>
      </c>
      <c r="N546" s="182" t="s">
        <v>575</v>
      </c>
      <c r="O546" s="182" t="s">
        <v>575</v>
      </c>
      <c r="P546" s="182" t="s">
        <v>575</v>
      </c>
      <c r="Q546" s="182" t="s">
        <v>1191</v>
      </c>
      <c r="R546" s="183">
        <v>44104</v>
      </c>
      <c r="S546" s="182" t="s">
        <v>2276</v>
      </c>
      <c r="T546" s="182" t="s">
        <v>575</v>
      </c>
    </row>
    <row r="547" spans="1:20" x14ac:dyDescent="0.35">
      <c r="A547" s="182" t="s">
        <v>1028</v>
      </c>
      <c r="B547" s="182" t="s">
        <v>1029</v>
      </c>
      <c r="C547" s="182" t="s">
        <v>579</v>
      </c>
      <c r="D547" s="182" t="s">
        <v>1071</v>
      </c>
      <c r="E547" s="182" t="s">
        <v>1188</v>
      </c>
      <c r="F547" s="182" t="s">
        <v>758</v>
      </c>
      <c r="G547" s="183">
        <v>44104</v>
      </c>
      <c r="H547" s="182" t="s">
        <v>1032</v>
      </c>
      <c r="I547" s="184">
        <v>100127.71</v>
      </c>
      <c r="J547" s="182" t="s">
        <v>1189</v>
      </c>
      <c r="K547" s="182" t="s">
        <v>575</v>
      </c>
      <c r="L547" s="182"/>
      <c r="M547" s="182" t="s">
        <v>2275</v>
      </c>
      <c r="N547" s="182" t="s">
        <v>575</v>
      </c>
      <c r="O547" s="182" t="s">
        <v>575</v>
      </c>
      <c r="P547" s="182" t="s">
        <v>575</v>
      </c>
      <c r="Q547" s="182" t="s">
        <v>1191</v>
      </c>
      <c r="R547" s="183">
        <v>44104</v>
      </c>
      <c r="S547" s="182" t="s">
        <v>2276</v>
      </c>
      <c r="T547" s="182" t="s">
        <v>575</v>
      </c>
    </row>
    <row r="548" spans="1:20" x14ac:dyDescent="0.35">
      <c r="A548" s="182" t="s">
        <v>1028</v>
      </c>
      <c r="B548" s="182" t="s">
        <v>1029</v>
      </c>
      <c r="C548" s="182" t="s">
        <v>579</v>
      </c>
      <c r="D548" s="182" t="s">
        <v>1071</v>
      </c>
      <c r="E548" s="182" t="s">
        <v>1188</v>
      </c>
      <c r="F548" s="182" t="s">
        <v>758</v>
      </c>
      <c r="G548" s="183">
        <v>44104</v>
      </c>
      <c r="H548" s="182" t="s">
        <v>1032</v>
      </c>
      <c r="I548" s="184">
        <v>101419.87</v>
      </c>
      <c r="J548" s="182" t="s">
        <v>1189</v>
      </c>
      <c r="K548" s="182" t="s">
        <v>575</v>
      </c>
      <c r="L548" s="182"/>
      <c r="M548" s="182" t="s">
        <v>2275</v>
      </c>
      <c r="N548" s="182" t="s">
        <v>575</v>
      </c>
      <c r="O548" s="182" t="s">
        <v>575</v>
      </c>
      <c r="P548" s="182" t="s">
        <v>575</v>
      </c>
      <c r="Q548" s="182" t="s">
        <v>1191</v>
      </c>
      <c r="R548" s="183">
        <v>44104</v>
      </c>
      <c r="S548" s="182" t="s">
        <v>2276</v>
      </c>
      <c r="T548" s="182" t="s">
        <v>575</v>
      </c>
    </row>
    <row r="549" spans="1:20" x14ac:dyDescent="0.35">
      <c r="A549" s="182" t="s">
        <v>1028</v>
      </c>
      <c r="B549" s="182" t="s">
        <v>1029</v>
      </c>
      <c r="C549" s="182" t="s">
        <v>579</v>
      </c>
      <c r="D549" s="182" t="s">
        <v>1071</v>
      </c>
      <c r="E549" s="182" t="s">
        <v>1188</v>
      </c>
      <c r="F549" s="182" t="s">
        <v>758</v>
      </c>
      <c r="G549" s="183">
        <v>44104</v>
      </c>
      <c r="H549" s="182" t="s">
        <v>1032</v>
      </c>
      <c r="I549" s="184">
        <v>3336.27</v>
      </c>
      <c r="J549" s="182" t="s">
        <v>1189</v>
      </c>
      <c r="K549" s="182" t="s">
        <v>575</v>
      </c>
      <c r="L549" s="182"/>
      <c r="M549" s="182" t="s">
        <v>2275</v>
      </c>
      <c r="N549" s="182" t="s">
        <v>575</v>
      </c>
      <c r="O549" s="182" t="s">
        <v>575</v>
      </c>
      <c r="P549" s="182" t="s">
        <v>575</v>
      </c>
      <c r="Q549" s="182" t="s">
        <v>1191</v>
      </c>
      <c r="R549" s="183">
        <v>44104</v>
      </c>
      <c r="S549" s="182" t="s">
        <v>2276</v>
      </c>
      <c r="T549" s="182" t="s">
        <v>575</v>
      </c>
    </row>
    <row r="550" spans="1:20" x14ac:dyDescent="0.35">
      <c r="A550" s="182" t="s">
        <v>1028</v>
      </c>
      <c r="B550" s="182" t="s">
        <v>1029</v>
      </c>
      <c r="C550" s="182" t="s">
        <v>1063</v>
      </c>
      <c r="D550" s="182" t="s">
        <v>1064</v>
      </c>
      <c r="E550" s="182" t="s">
        <v>574</v>
      </c>
      <c r="F550" s="182" t="s">
        <v>758</v>
      </c>
      <c r="G550" s="183">
        <v>44104</v>
      </c>
      <c r="H550" s="182" t="s">
        <v>1032</v>
      </c>
      <c r="I550" s="184">
        <v>2985.64</v>
      </c>
      <c r="J550" s="182" t="s">
        <v>1177</v>
      </c>
      <c r="K550" s="182" t="s">
        <v>1178</v>
      </c>
      <c r="L550" s="182"/>
      <c r="M550" s="182" t="s">
        <v>2277</v>
      </c>
      <c r="N550" s="182" t="s">
        <v>575</v>
      </c>
      <c r="O550" s="182" t="s">
        <v>1180</v>
      </c>
      <c r="P550" s="182" t="s">
        <v>575</v>
      </c>
      <c r="Q550" s="182" t="s">
        <v>1178</v>
      </c>
      <c r="R550" s="183">
        <v>44104</v>
      </c>
      <c r="S550" s="182" t="s">
        <v>2278</v>
      </c>
      <c r="T550" s="182" t="s">
        <v>575</v>
      </c>
    </row>
    <row r="551" spans="1:20" x14ac:dyDescent="0.35">
      <c r="A551" s="182" t="s">
        <v>1028</v>
      </c>
      <c r="B551" s="182" t="s">
        <v>1029</v>
      </c>
      <c r="C551" s="182" t="s">
        <v>1063</v>
      </c>
      <c r="D551" s="182" t="s">
        <v>1064</v>
      </c>
      <c r="E551" s="182" t="s">
        <v>574</v>
      </c>
      <c r="F551" s="182" t="s">
        <v>758</v>
      </c>
      <c r="G551" s="183">
        <v>44104</v>
      </c>
      <c r="H551" s="182" t="s">
        <v>1032</v>
      </c>
      <c r="I551" s="184">
        <v>388.78</v>
      </c>
      <c r="J551" s="182" t="s">
        <v>1177</v>
      </c>
      <c r="K551" s="182" t="s">
        <v>1178</v>
      </c>
      <c r="L551" s="182"/>
      <c r="M551" s="182" t="s">
        <v>2279</v>
      </c>
      <c r="N551" s="182" t="s">
        <v>575</v>
      </c>
      <c r="O551" s="182" t="s">
        <v>1180</v>
      </c>
      <c r="P551" s="182" t="s">
        <v>575</v>
      </c>
      <c r="Q551" s="182" t="s">
        <v>1178</v>
      </c>
      <c r="R551" s="183">
        <v>44104</v>
      </c>
      <c r="S551" s="182" t="s">
        <v>2280</v>
      </c>
      <c r="T551" s="182" t="s">
        <v>575</v>
      </c>
    </row>
    <row r="552" spans="1:20" x14ac:dyDescent="0.35">
      <c r="A552" s="182" t="s">
        <v>1028</v>
      </c>
      <c r="B552" s="182" t="s">
        <v>1029</v>
      </c>
      <c r="C552" s="182" t="s">
        <v>1063</v>
      </c>
      <c r="D552" s="182" t="s">
        <v>1064</v>
      </c>
      <c r="E552" s="182" t="s">
        <v>574</v>
      </c>
      <c r="F552" s="182" t="s">
        <v>2281</v>
      </c>
      <c r="G552" s="183">
        <v>44116</v>
      </c>
      <c r="H552" s="182" t="s">
        <v>1032</v>
      </c>
      <c r="I552" s="184">
        <v>5006.57</v>
      </c>
      <c r="J552" s="182" t="s">
        <v>1177</v>
      </c>
      <c r="K552" s="182" t="s">
        <v>1178</v>
      </c>
      <c r="L552" s="182"/>
      <c r="M552" s="182" t="s">
        <v>2282</v>
      </c>
      <c r="N552" s="182" t="s">
        <v>575</v>
      </c>
      <c r="O552" s="182" t="s">
        <v>1180</v>
      </c>
      <c r="P552" s="182" t="s">
        <v>575</v>
      </c>
      <c r="Q552" s="182" t="s">
        <v>1178</v>
      </c>
      <c r="R552" s="183">
        <v>44074</v>
      </c>
      <c r="S552" s="182" t="s">
        <v>2283</v>
      </c>
      <c r="T552" s="182" t="s">
        <v>575</v>
      </c>
    </row>
    <row r="553" spans="1:20" x14ac:dyDescent="0.35">
      <c r="A553" s="182" t="s">
        <v>1028</v>
      </c>
      <c r="B553" s="182" t="s">
        <v>1029</v>
      </c>
      <c r="C553" s="182" t="s">
        <v>1063</v>
      </c>
      <c r="D553" s="182" t="s">
        <v>1064</v>
      </c>
      <c r="E553" s="182" t="s">
        <v>574</v>
      </c>
      <c r="F553" s="182" t="s">
        <v>2281</v>
      </c>
      <c r="G553" s="183">
        <v>44116</v>
      </c>
      <c r="H553" s="182" t="s">
        <v>1032</v>
      </c>
      <c r="I553" s="184">
        <v>4810.46</v>
      </c>
      <c r="J553" s="182" t="s">
        <v>1177</v>
      </c>
      <c r="K553" s="182" t="s">
        <v>1178</v>
      </c>
      <c r="L553" s="182"/>
      <c r="M553" s="182" t="s">
        <v>2284</v>
      </c>
      <c r="N553" s="182" t="s">
        <v>575</v>
      </c>
      <c r="O553" s="182" t="s">
        <v>1180</v>
      </c>
      <c r="P553" s="182" t="s">
        <v>575</v>
      </c>
      <c r="Q553" s="182" t="s">
        <v>1178</v>
      </c>
      <c r="R553" s="183">
        <v>44074</v>
      </c>
      <c r="S553" s="182" t="s">
        <v>2285</v>
      </c>
      <c r="T553" s="182" t="s">
        <v>575</v>
      </c>
    </row>
    <row r="554" spans="1:20" x14ac:dyDescent="0.35">
      <c r="A554" s="182" t="s">
        <v>1028</v>
      </c>
      <c r="B554" s="182" t="s">
        <v>1029</v>
      </c>
      <c r="C554" s="182" t="s">
        <v>1081</v>
      </c>
      <c r="D554" s="182" t="s">
        <v>1082</v>
      </c>
      <c r="E554" s="182" t="s">
        <v>574</v>
      </c>
      <c r="F554" s="182" t="s">
        <v>2281</v>
      </c>
      <c r="G554" s="183">
        <v>44116</v>
      </c>
      <c r="H554" s="182" t="s">
        <v>1032</v>
      </c>
      <c r="I554" s="184">
        <v>1680.78</v>
      </c>
      <c r="J554" s="182" t="s">
        <v>2286</v>
      </c>
      <c r="K554" s="182" t="s">
        <v>2287</v>
      </c>
      <c r="L554" s="182"/>
      <c r="M554" s="182" t="s">
        <v>2288</v>
      </c>
      <c r="N554" s="182" t="s">
        <v>575</v>
      </c>
      <c r="O554" s="182" t="s">
        <v>2289</v>
      </c>
      <c r="P554" s="182" t="s">
        <v>575</v>
      </c>
      <c r="Q554" s="182" t="s">
        <v>2287</v>
      </c>
      <c r="R554" s="183">
        <v>44105</v>
      </c>
      <c r="S554" s="182" t="s">
        <v>2290</v>
      </c>
      <c r="T554" s="182" t="s">
        <v>575</v>
      </c>
    </row>
    <row r="555" spans="1:20" x14ac:dyDescent="0.35">
      <c r="A555" s="182" t="s">
        <v>1028</v>
      </c>
      <c r="B555" s="182" t="s">
        <v>1029</v>
      </c>
      <c r="C555" s="182" t="s">
        <v>1081</v>
      </c>
      <c r="D555" s="182" t="s">
        <v>1082</v>
      </c>
      <c r="E555" s="182" t="s">
        <v>574</v>
      </c>
      <c r="F555" s="182" t="s">
        <v>2281</v>
      </c>
      <c r="G555" s="183">
        <v>44123</v>
      </c>
      <c r="H555" s="182" t="s">
        <v>1032</v>
      </c>
      <c r="I555" s="184">
        <v>607.08000000000004</v>
      </c>
      <c r="J555" s="182" t="s">
        <v>1421</v>
      </c>
      <c r="K555" s="182" t="s">
        <v>1928</v>
      </c>
      <c r="L555" s="182"/>
      <c r="M555" s="182" t="s">
        <v>2291</v>
      </c>
      <c r="N555" s="182" t="s">
        <v>575</v>
      </c>
      <c r="O555" s="182" t="s">
        <v>1930</v>
      </c>
      <c r="P555" s="182" t="s">
        <v>575</v>
      </c>
      <c r="Q555" s="182" t="s">
        <v>1928</v>
      </c>
      <c r="R555" s="183">
        <v>44105</v>
      </c>
      <c r="S555" s="182" t="s">
        <v>2292</v>
      </c>
      <c r="T555" s="182" t="s">
        <v>575</v>
      </c>
    </row>
    <row r="556" spans="1:20" x14ac:dyDescent="0.35">
      <c r="A556" s="182" t="s">
        <v>1028</v>
      </c>
      <c r="B556" s="182" t="s">
        <v>1029</v>
      </c>
      <c r="C556" s="182" t="s">
        <v>1081</v>
      </c>
      <c r="D556" s="182" t="s">
        <v>1082</v>
      </c>
      <c r="E556" s="182" t="s">
        <v>574</v>
      </c>
      <c r="F556" s="182" t="s">
        <v>2281</v>
      </c>
      <c r="G556" s="183">
        <v>44123</v>
      </c>
      <c r="H556" s="182" t="s">
        <v>1032</v>
      </c>
      <c r="I556" s="184">
        <v>2392.88</v>
      </c>
      <c r="J556" s="182" t="s">
        <v>1421</v>
      </c>
      <c r="K556" s="182" t="s">
        <v>1928</v>
      </c>
      <c r="L556" s="182"/>
      <c r="M556" s="182" t="s">
        <v>2293</v>
      </c>
      <c r="N556" s="182" t="s">
        <v>575</v>
      </c>
      <c r="O556" s="182" t="s">
        <v>1930</v>
      </c>
      <c r="P556" s="182" t="s">
        <v>575</v>
      </c>
      <c r="Q556" s="182" t="s">
        <v>1928</v>
      </c>
      <c r="R556" s="183">
        <v>44105</v>
      </c>
      <c r="S556" s="182" t="s">
        <v>2294</v>
      </c>
      <c r="T556" s="182" t="s">
        <v>575</v>
      </c>
    </row>
    <row r="557" spans="1:20" x14ac:dyDescent="0.35">
      <c r="A557" s="182" t="s">
        <v>1028</v>
      </c>
      <c r="B557" s="182" t="s">
        <v>1029</v>
      </c>
      <c r="C557" s="182" t="s">
        <v>1056</v>
      </c>
      <c r="D557" s="182" t="s">
        <v>1057</v>
      </c>
      <c r="E557" s="182" t="s">
        <v>574</v>
      </c>
      <c r="F557" s="182" t="s">
        <v>2281</v>
      </c>
      <c r="G557" s="183">
        <v>44123</v>
      </c>
      <c r="H557" s="182" t="s">
        <v>1032</v>
      </c>
      <c r="I557" s="184">
        <v>1876.1</v>
      </c>
      <c r="J557" s="182" t="s">
        <v>1058</v>
      </c>
      <c r="K557" s="182" t="s">
        <v>1059</v>
      </c>
      <c r="L557" s="182"/>
      <c r="M557" s="182" t="s">
        <v>2295</v>
      </c>
      <c r="N557" s="182" t="s">
        <v>575</v>
      </c>
      <c r="O557" s="182" t="s">
        <v>1061</v>
      </c>
      <c r="P557" s="182" t="s">
        <v>575</v>
      </c>
      <c r="Q557" s="182" t="s">
        <v>1059</v>
      </c>
      <c r="R557" s="183">
        <v>44113</v>
      </c>
      <c r="S557" s="182" t="s">
        <v>2296</v>
      </c>
      <c r="T557" s="182" t="s">
        <v>575</v>
      </c>
    </row>
    <row r="558" spans="1:20" x14ac:dyDescent="0.35">
      <c r="A558" s="182" t="s">
        <v>1028</v>
      </c>
      <c r="B558" s="182" t="s">
        <v>1029</v>
      </c>
      <c r="C558" s="182" t="s">
        <v>1063</v>
      </c>
      <c r="D558" s="182" t="s">
        <v>1064</v>
      </c>
      <c r="E558" s="182" t="s">
        <v>574</v>
      </c>
      <c r="F558" s="182" t="s">
        <v>2281</v>
      </c>
      <c r="G558" s="183">
        <v>44131</v>
      </c>
      <c r="H558" s="182" t="s">
        <v>1032</v>
      </c>
      <c r="I558" s="184">
        <v>4433.25</v>
      </c>
      <c r="J558" s="182" t="s">
        <v>1143</v>
      </c>
      <c r="K558" s="182" t="s">
        <v>1065</v>
      </c>
      <c r="L558" s="182"/>
      <c r="M558" s="182" t="s">
        <v>2297</v>
      </c>
      <c r="N558" s="182" t="s">
        <v>575</v>
      </c>
      <c r="O558" s="182" t="s">
        <v>1067</v>
      </c>
      <c r="P558" s="182" t="s">
        <v>575</v>
      </c>
      <c r="Q558" s="182" t="s">
        <v>1065</v>
      </c>
      <c r="R558" s="183">
        <v>44084</v>
      </c>
      <c r="S558" s="182" t="s">
        <v>2298</v>
      </c>
      <c r="T558" s="182" t="s">
        <v>575</v>
      </c>
    </row>
    <row r="559" spans="1:20" x14ac:dyDescent="0.35">
      <c r="A559" s="182" t="s">
        <v>1028</v>
      </c>
      <c r="B559" s="182" t="s">
        <v>1029</v>
      </c>
      <c r="C559" s="182" t="s">
        <v>1063</v>
      </c>
      <c r="D559" s="182" t="s">
        <v>1064</v>
      </c>
      <c r="E559" s="182" t="s">
        <v>574</v>
      </c>
      <c r="F559" s="182" t="s">
        <v>2281</v>
      </c>
      <c r="G559" s="183">
        <v>44131</v>
      </c>
      <c r="H559" s="182" t="s">
        <v>1032</v>
      </c>
      <c r="I559" s="184">
        <v>2930.31</v>
      </c>
      <c r="J559" s="182" t="s">
        <v>1091</v>
      </c>
      <c r="K559" s="182" t="s">
        <v>1092</v>
      </c>
      <c r="L559" s="182"/>
      <c r="M559" s="182" t="s">
        <v>2299</v>
      </c>
      <c r="N559" s="182" t="s">
        <v>575</v>
      </c>
      <c r="O559" s="182" t="s">
        <v>1094</v>
      </c>
      <c r="P559" s="182" t="s">
        <v>575</v>
      </c>
      <c r="Q559" s="182" t="s">
        <v>1092</v>
      </c>
      <c r="R559" s="183">
        <v>44127</v>
      </c>
      <c r="S559" s="182" t="s">
        <v>2300</v>
      </c>
      <c r="T559" s="182" t="s">
        <v>575</v>
      </c>
    </row>
    <row r="560" spans="1:20" x14ac:dyDescent="0.35">
      <c r="A560" s="182" t="s">
        <v>1028</v>
      </c>
      <c r="B560" s="182" t="s">
        <v>1029</v>
      </c>
      <c r="C560" s="182" t="s">
        <v>1063</v>
      </c>
      <c r="D560" s="182" t="s">
        <v>1064</v>
      </c>
      <c r="E560" s="182" t="s">
        <v>574</v>
      </c>
      <c r="F560" s="182" t="s">
        <v>2281</v>
      </c>
      <c r="G560" s="183">
        <v>44131</v>
      </c>
      <c r="H560" s="182" t="s">
        <v>1032</v>
      </c>
      <c r="I560" s="184">
        <v>1185.78</v>
      </c>
      <c r="J560" s="182" t="s">
        <v>1091</v>
      </c>
      <c r="K560" s="182" t="s">
        <v>1092</v>
      </c>
      <c r="L560" s="182"/>
      <c r="M560" s="182" t="s">
        <v>2301</v>
      </c>
      <c r="N560" s="182" t="s">
        <v>575</v>
      </c>
      <c r="O560" s="182" t="s">
        <v>1094</v>
      </c>
      <c r="P560" s="182" t="s">
        <v>575</v>
      </c>
      <c r="Q560" s="182" t="s">
        <v>1092</v>
      </c>
      <c r="R560" s="183">
        <v>44127</v>
      </c>
      <c r="S560" s="182" t="s">
        <v>2302</v>
      </c>
      <c r="T560" s="182" t="s">
        <v>575</v>
      </c>
    </row>
    <row r="561" spans="1:20" x14ac:dyDescent="0.35">
      <c r="A561" s="182" t="s">
        <v>1028</v>
      </c>
      <c r="B561" s="182" t="s">
        <v>1029</v>
      </c>
      <c r="C561" s="182" t="s">
        <v>1063</v>
      </c>
      <c r="D561" s="182" t="s">
        <v>1064</v>
      </c>
      <c r="E561" s="182" t="s">
        <v>574</v>
      </c>
      <c r="F561" s="182" t="s">
        <v>2281</v>
      </c>
      <c r="G561" s="183">
        <v>44131</v>
      </c>
      <c r="H561" s="182" t="s">
        <v>1032</v>
      </c>
      <c r="I561" s="184">
        <v>2223.42</v>
      </c>
      <c r="J561" s="182" t="s">
        <v>1091</v>
      </c>
      <c r="K561" s="182" t="s">
        <v>1092</v>
      </c>
      <c r="L561" s="182"/>
      <c r="M561" s="182" t="s">
        <v>2303</v>
      </c>
      <c r="N561" s="182" t="s">
        <v>575</v>
      </c>
      <c r="O561" s="182" t="s">
        <v>1094</v>
      </c>
      <c r="P561" s="182" t="s">
        <v>575</v>
      </c>
      <c r="Q561" s="182" t="s">
        <v>1092</v>
      </c>
      <c r="R561" s="183">
        <v>44127</v>
      </c>
      <c r="S561" s="182" t="s">
        <v>2304</v>
      </c>
      <c r="T561" s="182" t="s">
        <v>575</v>
      </c>
    </row>
    <row r="562" spans="1:20" x14ac:dyDescent="0.35">
      <c r="A562" s="182" t="s">
        <v>1028</v>
      </c>
      <c r="B562" s="182" t="s">
        <v>1029</v>
      </c>
      <c r="C562" s="182" t="s">
        <v>1063</v>
      </c>
      <c r="D562" s="182" t="s">
        <v>1064</v>
      </c>
      <c r="E562" s="182" t="s">
        <v>574</v>
      </c>
      <c r="F562" s="182" t="s">
        <v>2281</v>
      </c>
      <c r="G562" s="183">
        <v>44131</v>
      </c>
      <c r="H562" s="182" t="s">
        <v>1032</v>
      </c>
      <c r="I562" s="184">
        <v>5682.47</v>
      </c>
      <c r="J562" s="182" t="s">
        <v>1091</v>
      </c>
      <c r="K562" s="182" t="s">
        <v>1092</v>
      </c>
      <c r="L562" s="182"/>
      <c r="M562" s="182" t="s">
        <v>2305</v>
      </c>
      <c r="N562" s="182" t="s">
        <v>575</v>
      </c>
      <c r="O562" s="182" t="s">
        <v>1094</v>
      </c>
      <c r="P562" s="182" t="s">
        <v>575</v>
      </c>
      <c r="Q562" s="182" t="s">
        <v>1092</v>
      </c>
      <c r="R562" s="183">
        <v>44127</v>
      </c>
      <c r="S562" s="182" t="s">
        <v>2306</v>
      </c>
      <c r="T562" s="182" t="s">
        <v>575</v>
      </c>
    </row>
    <row r="563" spans="1:20" x14ac:dyDescent="0.35">
      <c r="A563" s="182" t="s">
        <v>1028</v>
      </c>
      <c r="B563" s="182" t="s">
        <v>1029</v>
      </c>
      <c r="C563" s="182" t="s">
        <v>1063</v>
      </c>
      <c r="D563" s="182" t="s">
        <v>1064</v>
      </c>
      <c r="E563" s="182" t="s">
        <v>574</v>
      </c>
      <c r="F563" s="182" t="s">
        <v>2281</v>
      </c>
      <c r="G563" s="183">
        <v>44131</v>
      </c>
      <c r="H563" s="182" t="s">
        <v>1032</v>
      </c>
      <c r="I563" s="184">
        <v>319.97000000000003</v>
      </c>
      <c r="J563" s="182" t="s">
        <v>1091</v>
      </c>
      <c r="K563" s="182" t="s">
        <v>1092</v>
      </c>
      <c r="L563" s="182"/>
      <c r="M563" s="182" t="s">
        <v>2307</v>
      </c>
      <c r="N563" s="182" t="s">
        <v>575</v>
      </c>
      <c r="O563" s="182" t="s">
        <v>1094</v>
      </c>
      <c r="P563" s="182" t="s">
        <v>575</v>
      </c>
      <c r="Q563" s="182" t="s">
        <v>1092</v>
      </c>
      <c r="R563" s="183">
        <v>44127</v>
      </c>
      <c r="S563" s="182" t="s">
        <v>2308</v>
      </c>
      <c r="T563" s="182" t="s">
        <v>575</v>
      </c>
    </row>
    <row r="564" spans="1:20" x14ac:dyDescent="0.35">
      <c r="A564" s="182" t="s">
        <v>1028</v>
      </c>
      <c r="B564" s="182" t="s">
        <v>1029</v>
      </c>
      <c r="C564" s="182" t="s">
        <v>1063</v>
      </c>
      <c r="D564" s="182" t="s">
        <v>1064</v>
      </c>
      <c r="E564" s="182" t="s">
        <v>574</v>
      </c>
      <c r="F564" s="182" t="s">
        <v>2281</v>
      </c>
      <c r="G564" s="183">
        <v>44131</v>
      </c>
      <c r="H564" s="182" t="s">
        <v>1032</v>
      </c>
      <c r="I564" s="184">
        <v>4389.05</v>
      </c>
      <c r="J564" s="182" t="s">
        <v>1091</v>
      </c>
      <c r="K564" s="182" t="s">
        <v>1092</v>
      </c>
      <c r="L564" s="182"/>
      <c r="M564" s="182" t="s">
        <v>2309</v>
      </c>
      <c r="N564" s="182" t="s">
        <v>575</v>
      </c>
      <c r="O564" s="182" t="s">
        <v>1094</v>
      </c>
      <c r="P564" s="182" t="s">
        <v>575</v>
      </c>
      <c r="Q564" s="182" t="s">
        <v>1092</v>
      </c>
      <c r="R564" s="183">
        <v>44127</v>
      </c>
      <c r="S564" s="182" t="s">
        <v>2310</v>
      </c>
      <c r="T564" s="182" t="s">
        <v>575</v>
      </c>
    </row>
    <row r="565" spans="1:20" x14ac:dyDescent="0.35">
      <c r="A565" s="182" t="s">
        <v>1028</v>
      </c>
      <c r="B565" s="182" t="s">
        <v>1029</v>
      </c>
      <c r="C565" s="182" t="s">
        <v>1063</v>
      </c>
      <c r="D565" s="182" t="s">
        <v>1064</v>
      </c>
      <c r="E565" s="182" t="s">
        <v>574</v>
      </c>
      <c r="F565" s="182" t="s">
        <v>2281</v>
      </c>
      <c r="G565" s="183">
        <v>44131</v>
      </c>
      <c r="H565" s="182" t="s">
        <v>1032</v>
      </c>
      <c r="I565" s="184">
        <v>593.48</v>
      </c>
      <c r="J565" s="182" t="s">
        <v>1177</v>
      </c>
      <c r="K565" s="182" t="s">
        <v>1178</v>
      </c>
      <c r="L565" s="182"/>
      <c r="M565" s="182" t="s">
        <v>2311</v>
      </c>
      <c r="N565" s="182" t="s">
        <v>575</v>
      </c>
      <c r="O565" s="182" t="s">
        <v>1180</v>
      </c>
      <c r="P565" s="182" t="s">
        <v>575</v>
      </c>
      <c r="Q565" s="182" t="s">
        <v>1178</v>
      </c>
      <c r="R565" s="183">
        <v>44134</v>
      </c>
      <c r="S565" s="182" t="s">
        <v>2312</v>
      </c>
      <c r="T565" s="182" t="s">
        <v>575</v>
      </c>
    </row>
    <row r="566" spans="1:20" x14ac:dyDescent="0.35">
      <c r="A566" s="182" t="s">
        <v>1028</v>
      </c>
      <c r="B566" s="182" t="s">
        <v>1029</v>
      </c>
      <c r="C566" s="182" t="s">
        <v>1063</v>
      </c>
      <c r="D566" s="182" t="s">
        <v>1064</v>
      </c>
      <c r="E566" s="182" t="s">
        <v>574</v>
      </c>
      <c r="F566" s="182" t="s">
        <v>2281</v>
      </c>
      <c r="G566" s="183">
        <v>44131</v>
      </c>
      <c r="H566" s="182" t="s">
        <v>1032</v>
      </c>
      <c r="I566" s="184">
        <v>434.11</v>
      </c>
      <c r="J566" s="182" t="s">
        <v>1177</v>
      </c>
      <c r="K566" s="182" t="s">
        <v>1178</v>
      </c>
      <c r="L566" s="182"/>
      <c r="M566" s="182" t="s">
        <v>2311</v>
      </c>
      <c r="N566" s="182" t="s">
        <v>575</v>
      </c>
      <c r="O566" s="182" t="s">
        <v>1180</v>
      </c>
      <c r="P566" s="182" t="s">
        <v>575</v>
      </c>
      <c r="Q566" s="182" t="s">
        <v>1178</v>
      </c>
      <c r="R566" s="183">
        <v>44134</v>
      </c>
      <c r="S566" s="182" t="s">
        <v>2312</v>
      </c>
      <c r="T566" s="182" t="s">
        <v>575</v>
      </c>
    </row>
    <row r="567" spans="1:20" x14ac:dyDescent="0.35">
      <c r="A567" s="182" t="s">
        <v>1028</v>
      </c>
      <c r="B567" s="182" t="s">
        <v>1029</v>
      </c>
      <c r="C567" s="182" t="s">
        <v>1063</v>
      </c>
      <c r="D567" s="182" t="s">
        <v>1064</v>
      </c>
      <c r="E567" s="182" t="s">
        <v>574</v>
      </c>
      <c r="F567" s="182" t="s">
        <v>2281</v>
      </c>
      <c r="G567" s="183">
        <v>44131</v>
      </c>
      <c r="H567" s="182" t="s">
        <v>1032</v>
      </c>
      <c r="I567" s="184">
        <v>11859.27</v>
      </c>
      <c r="J567" s="182" t="s">
        <v>1177</v>
      </c>
      <c r="K567" s="182" t="s">
        <v>1178</v>
      </c>
      <c r="L567" s="182"/>
      <c r="M567" s="182" t="s">
        <v>2313</v>
      </c>
      <c r="N567" s="182" t="s">
        <v>575</v>
      </c>
      <c r="O567" s="182" t="s">
        <v>1180</v>
      </c>
      <c r="P567" s="182" t="s">
        <v>575</v>
      </c>
      <c r="Q567" s="182" t="s">
        <v>1178</v>
      </c>
      <c r="R567" s="183">
        <v>44134</v>
      </c>
      <c r="S567" s="182" t="s">
        <v>2314</v>
      </c>
      <c r="T567" s="182" t="s">
        <v>575</v>
      </c>
    </row>
    <row r="568" spans="1:20" x14ac:dyDescent="0.35">
      <c r="A568" s="182" t="s">
        <v>1028</v>
      </c>
      <c r="B568" s="182" t="s">
        <v>1029</v>
      </c>
      <c r="C568" s="182" t="s">
        <v>1063</v>
      </c>
      <c r="D568" s="182" t="s">
        <v>1064</v>
      </c>
      <c r="E568" s="182" t="s">
        <v>574</v>
      </c>
      <c r="F568" s="182" t="s">
        <v>2281</v>
      </c>
      <c r="G568" s="183">
        <v>44131</v>
      </c>
      <c r="H568" s="182" t="s">
        <v>1032</v>
      </c>
      <c r="I568" s="184">
        <v>4433.25</v>
      </c>
      <c r="J568" s="182" t="s">
        <v>2315</v>
      </c>
      <c r="K568" s="182" t="s">
        <v>1065</v>
      </c>
      <c r="L568" s="182"/>
      <c r="M568" s="182" t="s">
        <v>2316</v>
      </c>
      <c r="N568" s="182" t="s">
        <v>575</v>
      </c>
      <c r="O568" s="182" t="s">
        <v>1067</v>
      </c>
      <c r="P568" s="182" t="s">
        <v>575</v>
      </c>
      <c r="Q568" s="182" t="s">
        <v>1065</v>
      </c>
      <c r="R568" s="183">
        <v>44084</v>
      </c>
      <c r="S568" s="182" t="s">
        <v>2317</v>
      </c>
      <c r="T568" s="182" t="s">
        <v>575</v>
      </c>
    </row>
    <row r="569" spans="1:20" x14ac:dyDescent="0.35">
      <c r="A569" s="182" t="s">
        <v>1028</v>
      </c>
      <c r="B569" s="182" t="s">
        <v>1029</v>
      </c>
      <c r="C569" s="182" t="s">
        <v>1030</v>
      </c>
      <c r="D569" s="182" t="s">
        <v>1031</v>
      </c>
      <c r="E569" s="182" t="s">
        <v>574</v>
      </c>
      <c r="F569" s="182" t="s">
        <v>2281</v>
      </c>
      <c r="G569" s="183">
        <v>44131</v>
      </c>
      <c r="H569" s="182" t="s">
        <v>1032</v>
      </c>
      <c r="I569" s="184">
        <v>42220.88</v>
      </c>
      <c r="J569" s="182" t="s">
        <v>1033</v>
      </c>
      <c r="K569" s="182" t="s">
        <v>1034</v>
      </c>
      <c r="L569" s="182"/>
      <c r="M569" s="182" t="s">
        <v>2318</v>
      </c>
      <c r="N569" s="182" t="s">
        <v>575</v>
      </c>
      <c r="O569" s="182" t="s">
        <v>1036</v>
      </c>
      <c r="P569" s="182" t="s">
        <v>575</v>
      </c>
      <c r="Q569" s="182" t="s">
        <v>1034</v>
      </c>
      <c r="R569" s="183">
        <v>44127</v>
      </c>
      <c r="S569" s="182" t="s">
        <v>2319</v>
      </c>
      <c r="T569" s="182" t="s">
        <v>575</v>
      </c>
    </row>
    <row r="570" spans="1:20" x14ac:dyDescent="0.35">
      <c r="A570" s="182" t="s">
        <v>1028</v>
      </c>
      <c r="B570" s="182" t="s">
        <v>1029</v>
      </c>
      <c r="C570" s="182" t="s">
        <v>1030</v>
      </c>
      <c r="D570" s="182" t="s">
        <v>1031</v>
      </c>
      <c r="E570" s="182" t="s">
        <v>574</v>
      </c>
      <c r="F570" s="182" t="s">
        <v>2281</v>
      </c>
      <c r="G570" s="183">
        <v>44131</v>
      </c>
      <c r="H570" s="182" t="s">
        <v>1032</v>
      </c>
      <c r="I570" s="184">
        <v>85944.47</v>
      </c>
      <c r="J570" s="182" t="s">
        <v>1033</v>
      </c>
      <c r="K570" s="182" t="s">
        <v>1034</v>
      </c>
      <c r="L570" s="182"/>
      <c r="M570" s="182" t="s">
        <v>2320</v>
      </c>
      <c r="N570" s="182" t="s">
        <v>575</v>
      </c>
      <c r="O570" s="182" t="s">
        <v>1036</v>
      </c>
      <c r="P570" s="182" t="s">
        <v>575</v>
      </c>
      <c r="Q570" s="182" t="s">
        <v>1034</v>
      </c>
      <c r="R570" s="183">
        <v>44127</v>
      </c>
      <c r="S570" s="182" t="s">
        <v>2321</v>
      </c>
      <c r="T570" s="182" t="s">
        <v>575</v>
      </c>
    </row>
    <row r="571" spans="1:20" x14ac:dyDescent="0.35">
      <c r="A571" s="182" t="s">
        <v>1028</v>
      </c>
      <c r="B571" s="182" t="s">
        <v>1029</v>
      </c>
      <c r="C571" s="182" t="s">
        <v>1030</v>
      </c>
      <c r="D571" s="182" t="s">
        <v>1031</v>
      </c>
      <c r="E571" s="182" t="s">
        <v>574</v>
      </c>
      <c r="F571" s="182" t="s">
        <v>2281</v>
      </c>
      <c r="G571" s="183">
        <v>44131</v>
      </c>
      <c r="H571" s="182" t="s">
        <v>1032</v>
      </c>
      <c r="I571" s="184">
        <v>42793.23</v>
      </c>
      <c r="J571" s="182" t="s">
        <v>1033</v>
      </c>
      <c r="K571" s="182" t="s">
        <v>1034</v>
      </c>
      <c r="L571" s="182"/>
      <c r="M571" s="182" t="s">
        <v>2322</v>
      </c>
      <c r="N571" s="182" t="s">
        <v>575</v>
      </c>
      <c r="O571" s="182" t="s">
        <v>1036</v>
      </c>
      <c r="P571" s="182" t="s">
        <v>575</v>
      </c>
      <c r="Q571" s="182" t="s">
        <v>1034</v>
      </c>
      <c r="R571" s="183">
        <v>44127</v>
      </c>
      <c r="S571" s="182" t="s">
        <v>2323</v>
      </c>
      <c r="T571" s="182" t="s">
        <v>575</v>
      </c>
    </row>
    <row r="572" spans="1:20" x14ac:dyDescent="0.35">
      <c r="A572" s="182" t="s">
        <v>1028</v>
      </c>
      <c r="B572" s="182" t="s">
        <v>1029</v>
      </c>
      <c r="C572" s="182" t="s">
        <v>1030</v>
      </c>
      <c r="D572" s="182" t="s">
        <v>1031</v>
      </c>
      <c r="E572" s="182" t="s">
        <v>574</v>
      </c>
      <c r="F572" s="182" t="s">
        <v>2281</v>
      </c>
      <c r="G572" s="183">
        <v>44131</v>
      </c>
      <c r="H572" s="182" t="s">
        <v>1032</v>
      </c>
      <c r="I572" s="184">
        <v>18014.97</v>
      </c>
      <c r="J572" s="182" t="s">
        <v>1112</v>
      </c>
      <c r="K572" s="182" t="s">
        <v>1123</v>
      </c>
      <c r="L572" s="182"/>
      <c r="M572" s="182" t="s">
        <v>2324</v>
      </c>
      <c r="N572" s="182" t="s">
        <v>575</v>
      </c>
      <c r="O572" s="182" t="s">
        <v>1125</v>
      </c>
      <c r="P572" s="182" t="s">
        <v>575</v>
      </c>
      <c r="Q572" s="182" t="s">
        <v>1123</v>
      </c>
      <c r="R572" s="183">
        <v>44130</v>
      </c>
      <c r="S572" s="182" t="s">
        <v>2325</v>
      </c>
      <c r="T572" s="182" t="s">
        <v>575</v>
      </c>
    </row>
    <row r="573" spans="1:20" x14ac:dyDescent="0.35">
      <c r="A573" s="182" t="s">
        <v>1028</v>
      </c>
      <c r="B573" s="182" t="s">
        <v>1029</v>
      </c>
      <c r="C573" s="182" t="s">
        <v>1030</v>
      </c>
      <c r="D573" s="182" t="s">
        <v>1031</v>
      </c>
      <c r="E573" s="182" t="s">
        <v>574</v>
      </c>
      <c r="F573" s="182" t="s">
        <v>2281</v>
      </c>
      <c r="G573" s="183">
        <v>44131</v>
      </c>
      <c r="H573" s="182" t="s">
        <v>1032</v>
      </c>
      <c r="I573" s="184">
        <v>16587.900000000001</v>
      </c>
      <c r="J573" s="182" t="s">
        <v>1112</v>
      </c>
      <c r="K573" s="182" t="s">
        <v>1113</v>
      </c>
      <c r="L573" s="182"/>
      <c r="M573" s="182" t="s">
        <v>2326</v>
      </c>
      <c r="N573" s="182" t="s">
        <v>575</v>
      </c>
      <c r="O573" s="182" t="s">
        <v>1115</v>
      </c>
      <c r="P573" s="182" t="s">
        <v>575</v>
      </c>
      <c r="Q573" s="182" t="s">
        <v>1113</v>
      </c>
      <c r="R573" s="183">
        <v>44130</v>
      </c>
      <c r="S573" s="182" t="s">
        <v>2327</v>
      </c>
      <c r="T573" s="182" t="s">
        <v>575</v>
      </c>
    </row>
    <row r="574" spans="1:20" x14ac:dyDescent="0.35">
      <c r="A574" s="182" t="s">
        <v>1028</v>
      </c>
      <c r="B574" s="182" t="s">
        <v>1029</v>
      </c>
      <c r="C574" s="182" t="s">
        <v>1030</v>
      </c>
      <c r="D574" s="182" t="s">
        <v>1031</v>
      </c>
      <c r="E574" s="182" t="s">
        <v>574</v>
      </c>
      <c r="F574" s="182" t="s">
        <v>2281</v>
      </c>
      <c r="G574" s="183">
        <v>44131</v>
      </c>
      <c r="H574" s="182" t="s">
        <v>1032</v>
      </c>
      <c r="I574" s="184">
        <v>17022.53</v>
      </c>
      <c r="J574" s="182" t="s">
        <v>1112</v>
      </c>
      <c r="K574" s="182" t="s">
        <v>1123</v>
      </c>
      <c r="L574" s="182"/>
      <c r="M574" s="182" t="s">
        <v>2328</v>
      </c>
      <c r="N574" s="182" t="s">
        <v>575</v>
      </c>
      <c r="O574" s="182" t="s">
        <v>1125</v>
      </c>
      <c r="P574" s="182" t="s">
        <v>575</v>
      </c>
      <c r="Q574" s="182" t="s">
        <v>1123</v>
      </c>
      <c r="R574" s="183">
        <v>44130</v>
      </c>
      <c r="S574" s="182" t="s">
        <v>2329</v>
      </c>
      <c r="T574" s="182" t="s">
        <v>575</v>
      </c>
    </row>
    <row r="575" spans="1:20" x14ac:dyDescent="0.35">
      <c r="A575" s="182" t="s">
        <v>1028</v>
      </c>
      <c r="B575" s="182" t="s">
        <v>1029</v>
      </c>
      <c r="C575" s="182" t="s">
        <v>1030</v>
      </c>
      <c r="D575" s="182" t="s">
        <v>1031</v>
      </c>
      <c r="E575" s="182" t="s">
        <v>574</v>
      </c>
      <c r="F575" s="182" t="s">
        <v>2281</v>
      </c>
      <c r="G575" s="183">
        <v>44131</v>
      </c>
      <c r="H575" s="182" t="s">
        <v>1032</v>
      </c>
      <c r="I575" s="184">
        <v>249.05</v>
      </c>
      <c r="J575" s="182" t="s">
        <v>1033</v>
      </c>
      <c r="K575" s="182" t="s">
        <v>1034</v>
      </c>
      <c r="L575" s="182"/>
      <c r="M575" s="182" t="s">
        <v>2330</v>
      </c>
      <c r="N575" s="182" t="s">
        <v>575</v>
      </c>
      <c r="O575" s="182" t="s">
        <v>1036</v>
      </c>
      <c r="P575" s="182" t="s">
        <v>575</v>
      </c>
      <c r="Q575" s="182" t="s">
        <v>1034</v>
      </c>
      <c r="R575" s="183">
        <v>44127</v>
      </c>
      <c r="S575" s="182" t="s">
        <v>2331</v>
      </c>
      <c r="T575" s="182" t="s">
        <v>575</v>
      </c>
    </row>
    <row r="576" spans="1:20" x14ac:dyDescent="0.35">
      <c r="A576" s="182" t="s">
        <v>1028</v>
      </c>
      <c r="B576" s="182" t="s">
        <v>1029</v>
      </c>
      <c r="C576" s="182" t="s">
        <v>1030</v>
      </c>
      <c r="D576" s="182" t="s">
        <v>1031</v>
      </c>
      <c r="E576" s="182" t="s">
        <v>574</v>
      </c>
      <c r="F576" s="182" t="s">
        <v>2281</v>
      </c>
      <c r="G576" s="183">
        <v>44131</v>
      </c>
      <c r="H576" s="182" t="s">
        <v>1032</v>
      </c>
      <c r="I576" s="184">
        <v>10209.85</v>
      </c>
      <c r="J576" s="182" t="s">
        <v>1112</v>
      </c>
      <c r="K576" s="182" t="s">
        <v>1113</v>
      </c>
      <c r="L576" s="182"/>
      <c r="M576" s="182" t="s">
        <v>2332</v>
      </c>
      <c r="N576" s="182" t="s">
        <v>575</v>
      </c>
      <c r="O576" s="182" t="s">
        <v>1115</v>
      </c>
      <c r="P576" s="182" t="s">
        <v>575</v>
      </c>
      <c r="Q576" s="182" t="s">
        <v>1113</v>
      </c>
      <c r="R576" s="183">
        <v>44130</v>
      </c>
      <c r="S576" s="182" t="s">
        <v>2333</v>
      </c>
      <c r="T576" s="182" t="s">
        <v>575</v>
      </c>
    </row>
    <row r="577" spans="1:20" x14ac:dyDescent="0.35">
      <c r="A577" s="182" t="s">
        <v>1028</v>
      </c>
      <c r="B577" s="182" t="s">
        <v>1029</v>
      </c>
      <c r="C577" s="182" t="s">
        <v>1030</v>
      </c>
      <c r="D577" s="182" t="s">
        <v>1031</v>
      </c>
      <c r="E577" s="182" t="s">
        <v>574</v>
      </c>
      <c r="F577" s="182" t="s">
        <v>2281</v>
      </c>
      <c r="G577" s="183">
        <v>44131</v>
      </c>
      <c r="H577" s="182" t="s">
        <v>1032</v>
      </c>
      <c r="I577" s="184">
        <v>21422.04</v>
      </c>
      <c r="J577" s="182" t="s">
        <v>1033</v>
      </c>
      <c r="K577" s="182" t="s">
        <v>1034</v>
      </c>
      <c r="L577" s="182"/>
      <c r="M577" s="182" t="s">
        <v>2334</v>
      </c>
      <c r="N577" s="182" t="s">
        <v>575</v>
      </c>
      <c r="O577" s="182" t="s">
        <v>1036</v>
      </c>
      <c r="P577" s="182" t="s">
        <v>575</v>
      </c>
      <c r="Q577" s="182" t="s">
        <v>1034</v>
      </c>
      <c r="R577" s="183">
        <v>44127</v>
      </c>
      <c r="S577" s="182" t="s">
        <v>2335</v>
      </c>
      <c r="T577" s="182" t="s">
        <v>575</v>
      </c>
    </row>
    <row r="578" spans="1:20" x14ac:dyDescent="0.35">
      <c r="A578" s="182" t="s">
        <v>1028</v>
      </c>
      <c r="B578" s="182" t="s">
        <v>1029</v>
      </c>
      <c r="C578" s="182" t="s">
        <v>1030</v>
      </c>
      <c r="D578" s="182" t="s">
        <v>1031</v>
      </c>
      <c r="E578" s="182" t="s">
        <v>574</v>
      </c>
      <c r="F578" s="182" t="s">
        <v>2281</v>
      </c>
      <c r="G578" s="183">
        <v>44131</v>
      </c>
      <c r="H578" s="182" t="s">
        <v>1032</v>
      </c>
      <c r="I578" s="184">
        <v>14443.07</v>
      </c>
      <c r="J578" s="182" t="s">
        <v>1033</v>
      </c>
      <c r="K578" s="182" t="s">
        <v>1034</v>
      </c>
      <c r="L578" s="182"/>
      <c r="M578" s="182" t="s">
        <v>2336</v>
      </c>
      <c r="N578" s="182" t="s">
        <v>575</v>
      </c>
      <c r="O578" s="182" t="s">
        <v>1036</v>
      </c>
      <c r="P578" s="182" t="s">
        <v>575</v>
      </c>
      <c r="Q578" s="182" t="s">
        <v>1034</v>
      </c>
      <c r="R578" s="183">
        <v>44127</v>
      </c>
      <c r="S578" s="182" t="s">
        <v>2337</v>
      </c>
      <c r="T578" s="182" t="s">
        <v>575</v>
      </c>
    </row>
    <row r="579" spans="1:20" x14ac:dyDescent="0.35">
      <c r="A579" s="182" t="s">
        <v>1028</v>
      </c>
      <c r="B579" s="182" t="s">
        <v>1029</v>
      </c>
      <c r="C579" s="182" t="s">
        <v>1030</v>
      </c>
      <c r="D579" s="182" t="s">
        <v>1031</v>
      </c>
      <c r="E579" s="182" t="s">
        <v>574</v>
      </c>
      <c r="F579" s="182" t="s">
        <v>2281</v>
      </c>
      <c r="G579" s="183">
        <v>44131</v>
      </c>
      <c r="H579" s="182" t="s">
        <v>1032</v>
      </c>
      <c r="I579" s="184">
        <v>24641.5</v>
      </c>
      <c r="J579" s="182" t="s">
        <v>1033</v>
      </c>
      <c r="K579" s="182" t="s">
        <v>1034</v>
      </c>
      <c r="L579" s="182"/>
      <c r="M579" s="182" t="s">
        <v>2338</v>
      </c>
      <c r="N579" s="182" t="s">
        <v>575</v>
      </c>
      <c r="O579" s="182" t="s">
        <v>1036</v>
      </c>
      <c r="P579" s="182" t="s">
        <v>575</v>
      </c>
      <c r="Q579" s="182" t="s">
        <v>1034</v>
      </c>
      <c r="R579" s="183">
        <v>44127</v>
      </c>
      <c r="S579" s="182" t="s">
        <v>2339</v>
      </c>
      <c r="T579" s="182" t="s">
        <v>575</v>
      </c>
    </row>
    <row r="580" spans="1:20" x14ac:dyDescent="0.35">
      <c r="A580" s="182" t="s">
        <v>1028</v>
      </c>
      <c r="B580" s="182" t="s">
        <v>1029</v>
      </c>
      <c r="C580" s="182" t="s">
        <v>1030</v>
      </c>
      <c r="D580" s="182" t="s">
        <v>1031</v>
      </c>
      <c r="E580" s="182" t="s">
        <v>574</v>
      </c>
      <c r="F580" s="182" t="s">
        <v>2281</v>
      </c>
      <c r="G580" s="183">
        <v>44131</v>
      </c>
      <c r="H580" s="182" t="s">
        <v>1032</v>
      </c>
      <c r="I580" s="184">
        <v>406.11</v>
      </c>
      <c r="J580" s="182" t="s">
        <v>1033</v>
      </c>
      <c r="K580" s="182" t="s">
        <v>1034</v>
      </c>
      <c r="L580" s="182"/>
      <c r="M580" s="182" t="s">
        <v>2340</v>
      </c>
      <c r="N580" s="182" t="s">
        <v>575</v>
      </c>
      <c r="O580" s="182" t="s">
        <v>1036</v>
      </c>
      <c r="P580" s="182" t="s">
        <v>575</v>
      </c>
      <c r="Q580" s="182" t="s">
        <v>1034</v>
      </c>
      <c r="R580" s="183">
        <v>44127</v>
      </c>
      <c r="S580" s="182" t="s">
        <v>2341</v>
      </c>
      <c r="T580" s="182" t="s">
        <v>575</v>
      </c>
    </row>
    <row r="581" spans="1:20" x14ac:dyDescent="0.35">
      <c r="A581" s="182" t="s">
        <v>1028</v>
      </c>
      <c r="B581" s="182" t="s">
        <v>1029</v>
      </c>
      <c r="C581" s="182" t="s">
        <v>1030</v>
      </c>
      <c r="D581" s="182" t="s">
        <v>1031</v>
      </c>
      <c r="E581" s="182" t="s">
        <v>574</v>
      </c>
      <c r="F581" s="182" t="s">
        <v>2281</v>
      </c>
      <c r="G581" s="183">
        <v>44131</v>
      </c>
      <c r="H581" s="182" t="s">
        <v>1032</v>
      </c>
      <c r="I581" s="184">
        <v>17305.71</v>
      </c>
      <c r="J581" s="182" t="s">
        <v>1033</v>
      </c>
      <c r="K581" s="182" t="s">
        <v>1034</v>
      </c>
      <c r="L581" s="182"/>
      <c r="M581" s="182" t="s">
        <v>2342</v>
      </c>
      <c r="N581" s="182" t="s">
        <v>575</v>
      </c>
      <c r="O581" s="182" t="s">
        <v>1036</v>
      </c>
      <c r="P581" s="182" t="s">
        <v>575</v>
      </c>
      <c r="Q581" s="182" t="s">
        <v>1034</v>
      </c>
      <c r="R581" s="183">
        <v>44127</v>
      </c>
      <c r="S581" s="182" t="s">
        <v>2343</v>
      </c>
      <c r="T581" s="182" t="s">
        <v>575</v>
      </c>
    </row>
    <row r="582" spans="1:20" x14ac:dyDescent="0.35">
      <c r="A582" s="182" t="s">
        <v>1028</v>
      </c>
      <c r="B582" s="182" t="s">
        <v>1029</v>
      </c>
      <c r="C582" s="182" t="s">
        <v>1030</v>
      </c>
      <c r="D582" s="182" t="s">
        <v>1031</v>
      </c>
      <c r="E582" s="182" t="s">
        <v>574</v>
      </c>
      <c r="F582" s="182" t="s">
        <v>2281</v>
      </c>
      <c r="G582" s="183">
        <v>44131</v>
      </c>
      <c r="H582" s="182" t="s">
        <v>1032</v>
      </c>
      <c r="I582" s="184">
        <v>406.09</v>
      </c>
      <c r="J582" s="182" t="s">
        <v>1033</v>
      </c>
      <c r="K582" s="182" t="s">
        <v>1034</v>
      </c>
      <c r="L582" s="182"/>
      <c r="M582" s="182" t="s">
        <v>2344</v>
      </c>
      <c r="N582" s="182" t="s">
        <v>575</v>
      </c>
      <c r="O582" s="182" t="s">
        <v>1036</v>
      </c>
      <c r="P582" s="182" t="s">
        <v>575</v>
      </c>
      <c r="Q582" s="182" t="s">
        <v>1034</v>
      </c>
      <c r="R582" s="183">
        <v>44127</v>
      </c>
      <c r="S582" s="182" t="s">
        <v>2345</v>
      </c>
      <c r="T582" s="182" t="s">
        <v>575</v>
      </c>
    </row>
    <row r="583" spans="1:20" x14ac:dyDescent="0.35">
      <c r="A583" s="182" t="s">
        <v>1028</v>
      </c>
      <c r="B583" s="182" t="s">
        <v>1029</v>
      </c>
      <c r="C583" s="182" t="s">
        <v>1030</v>
      </c>
      <c r="D583" s="182" t="s">
        <v>1031</v>
      </c>
      <c r="E583" s="182" t="s">
        <v>574</v>
      </c>
      <c r="F583" s="182" t="s">
        <v>2281</v>
      </c>
      <c r="G583" s="183">
        <v>44131</v>
      </c>
      <c r="H583" s="182" t="s">
        <v>1032</v>
      </c>
      <c r="I583" s="184">
        <v>3652.32</v>
      </c>
      <c r="J583" s="182" t="s">
        <v>1033</v>
      </c>
      <c r="K583" s="182" t="s">
        <v>1034</v>
      </c>
      <c r="L583" s="182"/>
      <c r="M583" s="182" t="s">
        <v>2346</v>
      </c>
      <c r="N583" s="182" t="s">
        <v>575</v>
      </c>
      <c r="O583" s="182" t="s">
        <v>1036</v>
      </c>
      <c r="P583" s="182" t="s">
        <v>575</v>
      </c>
      <c r="Q583" s="182" t="s">
        <v>1034</v>
      </c>
      <c r="R583" s="183">
        <v>44127</v>
      </c>
      <c r="S583" s="182" t="s">
        <v>2347</v>
      </c>
      <c r="T583" s="182" t="s">
        <v>575</v>
      </c>
    </row>
    <row r="584" spans="1:20" x14ac:dyDescent="0.35">
      <c r="A584" s="182" t="s">
        <v>1028</v>
      </c>
      <c r="B584" s="182" t="s">
        <v>1029</v>
      </c>
      <c r="C584" s="182" t="s">
        <v>1030</v>
      </c>
      <c r="D584" s="182" t="s">
        <v>1031</v>
      </c>
      <c r="E584" s="182" t="s">
        <v>574</v>
      </c>
      <c r="F584" s="182" t="s">
        <v>2281</v>
      </c>
      <c r="G584" s="183">
        <v>44131</v>
      </c>
      <c r="H584" s="182" t="s">
        <v>1032</v>
      </c>
      <c r="I584" s="184">
        <v>3016.74</v>
      </c>
      <c r="J584" s="182" t="s">
        <v>1033</v>
      </c>
      <c r="K584" s="182" t="s">
        <v>1034</v>
      </c>
      <c r="L584" s="182"/>
      <c r="M584" s="182" t="s">
        <v>2348</v>
      </c>
      <c r="N584" s="182" t="s">
        <v>575</v>
      </c>
      <c r="O584" s="182" t="s">
        <v>1036</v>
      </c>
      <c r="P584" s="182" t="s">
        <v>575</v>
      </c>
      <c r="Q584" s="182" t="s">
        <v>1034</v>
      </c>
      <c r="R584" s="183">
        <v>44127</v>
      </c>
      <c r="S584" s="182" t="s">
        <v>2349</v>
      </c>
      <c r="T584" s="182" t="s">
        <v>575</v>
      </c>
    </row>
    <row r="585" spans="1:20" x14ac:dyDescent="0.35">
      <c r="A585" s="182" t="s">
        <v>1028</v>
      </c>
      <c r="B585" s="182" t="s">
        <v>1029</v>
      </c>
      <c r="C585" s="182" t="s">
        <v>1030</v>
      </c>
      <c r="D585" s="182" t="s">
        <v>1031</v>
      </c>
      <c r="E585" s="182" t="s">
        <v>574</v>
      </c>
      <c r="F585" s="182" t="s">
        <v>2281</v>
      </c>
      <c r="G585" s="183">
        <v>44131</v>
      </c>
      <c r="H585" s="182" t="s">
        <v>1032</v>
      </c>
      <c r="I585" s="184">
        <v>2733.4</v>
      </c>
      <c r="J585" s="182" t="s">
        <v>1033</v>
      </c>
      <c r="K585" s="182" t="s">
        <v>1034</v>
      </c>
      <c r="L585" s="182"/>
      <c r="M585" s="182" t="s">
        <v>2350</v>
      </c>
      <c r="N585" s="182" t="s">
        <v>575</v>
      </c>
      <c r="O585" s="182" t="s">
        <v>1036</v>
      </c>
      <c r="P585" s="182" t="s">
        <v>575</v>
      </c>
      <c r="Q585" s="182" t="s">
        <v>1034</v>
      </c>
      <c r="R585" s="183">
        <v>44127</v>
      </c>
      <c r="S585" s="182" t="s">
        <v>2351</v>
      </c>
      <c r="T585" s="182" t="s">
        <v>575</v>
      </c>
    </row>
    <row r="586" spans="1:20" x14ac:dyDescent="0.35">
      <c r="A586" s="182" t="s">
        <v>1028</v>
      </c>
      <c r="B586" s="182" t="s">
        <v>1029</v>
      </c>
      <c r="C586" s="182" t="s">
        <v>1030</v>
      </c>
      <c r="D586" s="182" t="s">
        <v>1031</v>
      </c>
      <c r="E586" s="182" t="s">
        <v>574</v>
      </c>
      <c r="F586" s="182" t="s">
        <v>2281</v>
      </c>
      <c r="G586" s="183">
        <v>44131</v>
      </c>
      <c r="H586" s="182" t="s">
        <v>1032</v>
      </c>
      <c r="I586" s="184">
        <v>14212.58</v>
      </c>
      <c r="J586" s="182" t="s">
        <v>1033</v>
      </c>
      <c r="K586" s="182" t="s">
        <v>1034</v>
      </c>
      <c r="L586" s="182"/>
      <c r="M586" s="182" t="s">
        <v>2350</v>
      </c>
      <c r="N586" s="182" t="s">
        <v>575</v>
      </c>
      <c r="O586" s="182" t="s">
        <v>1036</v>
      </c>
      <c r="P586" s="182" t="s">
        <v>575</v>
      </c>
      <c r="Q586" s="182" t="s">
        <v>1034</v>
      </c>
      <c r="R586" s="183">
        <v>44127</v>
      </c>
      <c r="S586" s="182" t="s">
        <v>2351</v>
      </c>
      <c r="T586" s="182" t="s">
        <v>575</v>
      </c>
    </row>
    <row r="587" spans="1:20" x14ac:dyDescent="0.35">
      <c r="A587" s="182" t="s">
        <v>1028</v>
      </c>
      <c r="B587" s="182" t="s">
        <v>1029</v>
      </c>
      <c r="C587" s="182" t="s">
        <v>1030</v>
      </c>
      <c r="D587" s="182" t="s">
        <v>1031</v>
      </c>
      <c r="E587" s="182" t="s">
        <v>574</v>
      </c>
      <c r="F587" s="182" t="s">
        <v>2281</v>
      </c>
      <c r="G587" s="183">
        <v>44131</v>
      </c>
      <c r="H587" s="182" t="s">
        <v>1032</v>
      </c>
      <c r="I587" s="184">
        <v>5517.53</v>
      </c>
      <c r="J587" s="182" t="s">
        <v>1033</v>
      </c>
      <c r="K587" s="182" t="s">
        <v>1034</v>
      </c>
      <c r="L587" s="182"/>
      <c r="M587" s="182" t="s">
        <v>2352</v>
      </c>
      <c r="N587" s="182" t="s">
        <v>575</v>
      </c>
      <c r="O587" s="182" t="s">
        <v>1036</v>
      </c>
      <c r="P587" s="182" t="s">
        <v>575</v>
      </c>
      <c r="Q587" s="182" t="s">
        <v>1034</v>
      </c>
      <c r="R587" s="183">
        <v>44127</v>
      </c>
      <c r="S587" s="182" t="s">
        <v>2353</v>
      </c>
      <c r="T587" s="182" t="s">
        <v>575</v>
      </c>
    </row>
    <row r="588" spans="1:20" x14ac:dyDescent="0.35">
      <c r="A588" s="182" t="s">
        <v>1028</v>
      </c>
      <c r="B588" s="182" t="s">
        <v>1029</v>
      </c>
      <c r="C588" s="182" t="s">
        <v>1030</v>
      </c>
      <c r="D588" s="182" t="s">
        <v>1031</v>
      </c>
      <c r="E588" s="182" t="s">
        <v>574</v>
      </c>
      <c r="F588" s="182" t="s">
        <v>2281</v>
      </c>
      <c r="G588" s="183">
        <v>44131</v>
      </c>
      <c r="H588" s="182" t="s">
        <v>1032</v>
      </c>
      <c r="I588" s="184">
        <v>5341.2</v>
      </c>
      <c r="J588" s="182" t="s">
        <v>1033</v>
      </c>
      <c r="K588" s="182" t="s">
        <v>1034</v>
      </c>
      <c r="L588" s="182"/>
      <c r="M588" s="182" t="s">
        <v>2352</v>
      </c>
      <c r="N588" s="182" t="s">
        <v>575</v>
      </c>
      <c r="O588" s="182" t="s">
        <v>1036</v>
      </c>
      <c r="P588" s="182" t="s">
        <v>575</v>
      </c>
      <c r="Q588" s="182" t="s">
        <v>1034</v>
      </c>
      <c r="R588" s="183">
        <v>44127</v>
      </c>
      <c r="S588" s="182" t="s">
        <v>2353</v>
      </c>
      <c r="T588" s="182" t="s">
        <v>575</v>
      </c>
    </row>
    <row r="589" spans="1:20" x14ac:dyDescent="0.35">
      <c r="A589" s="182" t="s">
        <v>1028</v>
      </c>
      <c r="B589" s="182" t="s">
        <v>1029</v>
      </c>
      <c r="C589" s="182" t="s">
        <v>1030</v>
      </c>
      <c r="D589" s="182" t="s">
        <v>1031</v>
      </c>
      <c r="E589" s="182" t="s">
        <v>574</v>
      </c>
      <c r="F589" s="182" t="s">
        <v>2281</v>
      </c>
      <c r="G589" s="183">
        <v>44131</v>
      </c>
      <c r="H589" s="182" t="s">
        <v>1032</v>
      </c>
      <c r="I589" s="184">
        <v>10933.89</v>
      </c>
      <c r="J589" s="182" t="s">
        <v>1112</v>
      </c>
      <c r="K589" s="182" t="s">
        <v>1113</v>
      </c>
      <c r="L589" s="182"/>
      <c r="M589" s="182" t="s">
        <v>2354</v>
      </c>
      <c r="N589" s="182" t="s">
        <v>575</v>
      </c>
      <c r="O589" s="182" t="s">
        <v>1115</v>
      </c>
      <c r="P589" s="182" t="s">
        <v>575</v>
      </c>
      <c r="Q589" s="182" t="s">
        <v>1113</v>
      </c>
      <c r="R589" s="183">
        <v>44130</v>
      </c>
      <c r="S589" s="182" t="s">
        <v>2355</v>
      </c>
      <c r="T589" s="182" t="s">
        <v>575</v>
      </c>
    </row>
    <row r="590" spans="1:20" x14ac:dyDescent="0.35">
      <c r="A590" s="182" t="s">
        <v>1028</v>
      </c>
      <c r="B590" s="182" t="s">
        <v>1029</v>
      </c>
      <c r="C590" s="182" t="s">
        <v>1030</v>
      </c>
      <c r="D590" s="182" t="s">
        <v>1031</v>
      </c>
      <c r="E590" s="182" t="s">
        <v>574</v>
      </c>
      <c r="F590" s="182" t="s">
        <v>2281</v>
      </c>
      <c r="G590" s="183">
        <v>44131</v>
      </c>
      <c r="H590" s="182" t="s">
        <v>1032</v>
      </c>
      <c r="I590" s="184">
        <v>6121.68</v>
      </c>
      <c r="J590" s="182" t="s">
        <v>1112</v>
      </c>
      <c r="K590" s="182" t="s">
        <v>1113</v>
      </c>
      <c r="L590" s="182"/>
      <c r="M590" s="182" t="s">
        <v>2356</v>
      </c>
      <c r="N590" s="182" t="s">
        <v>575</v>
      </c>
      <c r="O590" s="182" t="s">
        <v>1115</v>
      </c>
      <c r="P590" s="182" t="s">
        <v>575</v>
      </c>
      <c r="Q590" s="182" t="s">
        <v>1113</v>
      </c>
      <c r="R590" s="183">
        <v>44130</v>
      </c>
      <c r="S590" s="182" t="s">
        <v>2357</v>
      </c>
      <c r="T590" s="182" t="s">
        <v>575</v>
      </c>
    </row>
    <row r="591" spans="1:20" x14ac:dyDescent="0.35">
      <c r="A591" s="182" t="s">
        <v>1028</v>
      </c>
      <c r="B591" s="182" t="s">
        <v>1029</v>
      </c>
      <c r="C591" s="182" t="s">
        <v>1030</v>
      </c>
      <c r="D591" s="182" t="s">
        <v>1031</v>
      </c>
      <c r="E591" s="182" t="s">
        <v>574</v>
      </c>
      <c r="F591" s="182" t="s">
        <v>2281</v>
      </c>
      <c r="G591" s="183">
        <v>44132</v>
      </c>
      <c r="H591" s="182" t="s">
        <v>1032</v>
      </c>
      <c r="I591" s="184">
        <v>8122.59</v>
      </c>
      <c r="J591" s="182" t="s">
        <v>1112</v>
      </c>
      <c r="K591" s="182" t="s">
        <v>1113</v>
      </c>
      <c r="L591" s="182"/>
      <c r="M591" s="182" t="s">
        <v>2358</v>
      </c>
      <c r="N591" s="182" t="s">
        <v>575</v>
      </c>
      <c r="O591" s="182" t="s">
        <v>1115</v>
      </c>
      <c r="P591" s="182" t="s">
        <v>575</v>
      </c>
      <c r="Q591" s="182" t="s">
        <v>1113</v>
      </c>
      <c r="R591" s="183">
        <v>44130</v>
      </c>
      <c r="S591" s="182" t="s">
        <v>2359</v>
      </c>
      <c r="T591" s="182" t="s">
        <v>575</v>
      </c>
    </row>
    <row r="592" spans="1:20" x14ac:dyDescent="0.35">
      <c r="A592" s="182" t="s">
        <v>1028</v>
      </c>
      <c r="B592" s="182" t="s">
        <v>1029</v>
      </c>
      <c r="C592" s="182" t="s">
        <v>1030</v>
      </c>
      <c r="D592" s="182" t="s">
        <v>1031</v>
      </c>
      <c r="E592" s="182" t="s">
        <v>574</v>
      </c>
      <c r="F592" s="182" t="s">
        <v>2281</v>
      </c>
      <c r="G592" s="183">
        <v>44132</v>
      </c>
      <c r="H592" s="182" t="s">
        <v>1032</v>
      </c>
      <c r="I592" s="184">
        <v>3448.84</v>
      </c>
      <c r="J592" s="182" t="s">
        <v>1112</v>
      </c>
      <c r="K592" s="182" t="s">
        <v>1123</v>
      </c>
      <c r="L592" s="182"/>
      <c r="M592" s="182" t="s">
        <v>2360</v>
      </c>
      <c r="N592" s="182" t="s">
        <v>575</v>
      </c>
      <c r="O592" s="182" t="s">
        <v>1125</v>
      </c>
      <c r="P592" s="182" t="s">
        <v>575</v>
      </c>
      <c r="Q592" s="182" t="s">
        <v>1123</v>
      </c>
      <c r="R592" s="183">
        <v>44130</v>
      </c>
      <c r="S592" s="182" t="s">
        <v>2361</v>
      </c>
      <c r="T592" s="182" t="s">
        <v>575</v>
      </c>
    </row>
    <row r="593" spans="1:20" x14ac:dyDescent="0.35">
      <c r="A593" s="182" t="s">
        <v>1028</v>
      </c>
      <c r="B593" s="182" t="s">
        <v>1029</v>
      </c>
      <c r="C593" s="182" t="s">
        <v>1081</v>
      </c>
      <c r="D593" s="182" t="s">
        <v>1082</v>
      </c>
      <c r="E593" s="182" t="s">
        <v>574</v>
      </c>
      <c r="F593" s="182" t="s">
        <v>853</v>
      </c>
      <c r="G593" s="183">
        <v>44139</v>
      </c>
      <c r="H593" s="182" t="s">
        <v>1032</v>
      </c>
      <c r="I593" s="184">
        <v>122.72</v>
      </c>
      <c r="J593" s="182" t="s">
        <v>1371</v>
      </c>
      <c r="K593" s="182" t="s">
        <v>1084</v>
      </c>
      <c r="L593" s="182"/>
      <c r="M593" s="182" t="s">
        <v>2362</v>
      </c>
      <c r="N593" s="182" t="s">
        <v>575</v>
      </c>
      <c r="O593" s="182" t="s">
        <v>1086</v>
      </c>
      <c r="P593" s="182" t="s">
        <v>575</v>
      </c>
      <c r="Q593" s="182" t="s">
        <v>1084</v>
      </c>
      <c r="R593" s="183">
        <v>44133</v>
      </c>
      <c r="S593" s="182" t="s">
        <v>2363</v>
      </c>
      <c r="T593" s="182" t="s">
        <v>575</v>
      </c>
    </row>
    <row r="594" spans="1:20" x14ac:dyDescent="0.35">
      <c r="A594" s="182" t="s">
        <v>1028</v>
      </c>
      <c r="B594" s="182" t="s">
        <v>1029</v>
      </c>
      <c r="C594" s="182" t="s">
        <v>579</v>
      </c>
      <c r="D594" s="182" t="s">
        <v>1071</v>
      </c>
      <c r="E594" s="182" t="s">
        <v>574</v>
      </c>
      <c r="F594" s="182" t="s">
        <v>853</v>
      </c>
      <c r="G594" s="183">
        <v>44152</v>
      </c>
      <c r="H594" s="182" t="s">
        <v>1032</v>
      </c>
      <c r="I594" s="184">
        <v>4433.25</v>
      </c>
      <c r="J594" s="182" t="s">
        <v>1072</v>
      </c>
      <c r="K594" s="182" t="s">
        <v>1065</v>
      </c>
      <c r="L594" s="182"/>
      <c r="M594" s="182" t="s">
        <v>2364</v>
      </c>
      <c r="N594" s="182" t="s">
        <v>575</v>
      </c>
      <c r="O594" s="182" t="s">
        <v>1067</v>
      </c>
      <c r="P594" s="182" t="s">
        <v>575</v>
      </c>
      <c r="Q594" s="182" t="s">
        <v>1065</v>
      </c>
      <c r="R594" s="183">
        <v>44105</v>
      </c>
      <c r="S594" s="182" t="s">
        <v>2365</v>
      </c>
      <c r="T594" s="182" t="s">
        <v>575</v>
      </c>
    </row>
    <row r="595" spans="1:20" x14ac:dyDescent="0.35">
      <c r="A595" s="182" t="s">
        <v>1028</v>
      </c>
      <c r="B595" s="182" t="s">
        <v>1029</v>
      </c>
      <c r="C595" s="182" t="s">
        <v>1063</v>
      </c>
      <c r="D595" s="182" t="s">
        <v>1064</v>
      </c>
      <c r="E595" s="182" t="s">
        <v>574</v>
      </c>
      <c r="F595" s="182" t="s">
        <v>853</v>
      </c>
      <c r="G595" s="183">
        <v>44152</v>
      </c>
      <c r="H595" s="182" t="s">
        <v>1032</v>
      </c>
      <c r="I595" s="184">
        <v>4433.25</v>
      </c>
      <c r="J595" s="182" t="s">
        <v>1143</v>
      </c>
      <c r="K595" s="182" t="s">
        <v>1065</v>
      </c>
      <c r="L595" s="182"/>
      <c r="M595" s="182" t="s">
        <v>2366</v>
      </c>
      <c r="N595" s="182" t="s">
        <v>575</v>
      </c>
      <c r="O595" s="182" t="s">
        <v>1067</v>
      </c>
      <c r="P595" s="182" t="s">
        <v>575</v>
      </c>
      <c r="Q595" s="182" t="s">
        <v>1065</v>
      </c>
      <c r="R595" s="183">
        <v>44105</v>
      </c>
      <c r="S595" s="182" t="s">
        <v>2367</v>
      </c>
      <c r="T595" s="182" t="s">
        <v>575</v>
      </c>
    </row>
    <row r="596" spans="1:20" x14ac:dyDescent="0.35">
      <c r="A596" s="182" t="s">
        <v>1028</v>
      </c>
      <c r="B596" s="182" t="s">
        <v>1029</v>
      </c>
      <c r="C596" s="182" t="s">
        <v>1063</v>
      </c>
      <c r="D596" s="182" t="s">
        <v>1064</v>
      </c>
      <c r="E596" s="182" t="s">
        <v>574</v>
      </c>
      <c r="F596" s="182" t="s">
        <v>853</v>
      </c>
      <c r="G596" s="183">
        <v>44152</v>
      </c>
      <c r="H596" s="182" t="s">
        <v>1032</v>
      </c>
      <c r="I596" s="184">
        <v>4433.25</v>
      </c>
      <c r="J596" s="182" t="s">
        <v>1143</v>
      </c>
      <c r="K596" s="182" t="s">
        <v>1065</v>
      </c>
      <c r="L596" s="182"/>
      <c r="M596" s="182" t="s">
        <v>2368</v>
      </c>
      <c r="N596" s="182" t="s">
        <v>575</v>
      </c>
      <c r="O596" s="182" t="s">
        <v>1067</v>
      </c>
      <c r="P596" s="182" t="s">
        <v>575</v>
      </c>
      <c r="Q596" s="182" t="s">
        <v>1065</v>
      </c>
      <c r="R596" s="183">
        <v>44098</v>
      </c>
      <c r="S596" s="182" t="s">
        <v>2369</v>
      </c>
      <c r="T596" s="182" t="s">
        <v>575</v>
      </c>
    </row>
    <row r="597" spans="1:20" x14ac:dyDescent="0.35">
      <c r="A597" s="182" t="s">
        <v>1028</v>
      </c>
      <c r="B597" s="182" t="s">
        <v>1029</v>
      </c>
      <c r="C597" s="182" t="s">
        <v>1063</v>
      </c>
      <c r="D597" s="182" t="s">
        <v>1064</v>
      </c>
      <c r="E597" s="182" t="s">
        <v>574</v>
      </c>
      <c r="F597" s="182" t="s">
        <v>853</v>
      </c>
      <c r="G597" s="183">
        <v>44152</v>
      </c>
      <c r="H597" s="182" t="s">
        <v>1032</v>
      </c>
      <c r="I597" s="184">
        <v>4433.25</v>
      </c>
      <c r="J597" s="182" t="s">
        <v>1143</v>
      </c>
      <c r="K597" s="182" t="s">
        <v>1065</v>
      </c>
      <c r="L597" s="182"/>
      <c r="M597" s="182" t="s">
        <v>2370</v>
      </c>
      <c r="N597" s="182" t="s">
        <v>575</v>
      </c>
      <c r="O597" s="182" t="s">
        <v>1067</v>
      </c>
      <c r="P597" s="182" t="s">
        <v>575</v>
      </c>
      <c r="Q597" s="182" t="s">
        <v>1065</v>
      </c>
      <c r="R597" s="183">
        <v>44105</v>
      </c>
      <c r="S597" s="182" t="s">
        <v>2371</v>
      </c>
      <c r="T597" s="182" t="s">
        <v>575</v>
      </c>
    </row>
    <row r="598" spans="1:20" x14ac:dyDescent="0.35">
      <c r="A598" s="182" t="s">
        <v>1028</v>
      </c>
      <c r="B598" s="182" t="s">
        <v>1029</v>
      </c>
      <c r="C598" s="182" t="s">
        <v>579</v>
      </c>
      <c r="D598" s="182" t="s">
        <v>1071</v>
      </c>
      <c r="E598" s="182" t="s">
        <v>574</v>
      </c>
      <c r="F598" s="182" t="s">
        <v>853</v>
      </c>
      <c r="G598" s="183">
        <v>44158</v>
      </c>
      <c r="H598" s="182" t="s">
        <v>1032</v>
      </c>
      <c r="I598" s="184">
        <v>18672.669999999998</v>
      </c>
      <c r="J598" s="182" t="s">
        <v>1072</v>
      </c>
      <c r="K598" s="182" t="s">
        <v>1482</v>
      </c>
      <c r="L598" s="182"/>
      <c r="M598" s="182" t="s">
        <v>2372</v>
      </c>
      <c r="N598" s="182" t="s">
        <v>575</v>
      </c>
      <c r="O598" s="182" t="s">
        <v>1484</v>
      </c>
      <c r="P598" s="182" t="s">
        <v>575</v>
      </c>
      <c r="Q598" s="182" t="s">
        <v>1482</v>
      </c>
      <c r="R598" s="183">
        <v>44141</v>
      </c>
      <c r="S598" s="182" t="s">
        <v>2373</v>
      </c>
      <c r="T598" s="182" t="s">
        <v>575</v>
      </c>
    </row>
    <row r="599" spans="1:20" hidden="1" x14ac:dyDescent="0.35">
      <c r="A599" s="182" t="s">
        <v>1028</v>
      </c>
      <c r="B599" s="182" t="s">
        <v>1029</v>
      </c>
      <c r="C599" s="182" t="s">
        <v>579</v>
      </c>
      <c r="D599" s="182" t="s">
        <v>1071</v>
      </c>
      <c r="E599" s="182" t="s">
        <v>574</v>
      </c>
      <c r="F599" s="182" t="s">
        <v>853</v>
      </c>
      <c r="G599" s="183">
        <v>44158</v>
      </c>
      <c r="H599" s="182" t="s">
        <v>1032</v>
      </c>
      <c r="I599" s="184">
        <v>13841.03</v>
      </c>
      <c r="J599" s="182" t="s">
        <v>1072</v>
      </c>
      <c r="K599" s="182" t="s">
        <v>1226</v>
      </c>
      <c r="L599" s="182" t="s">
        <v>2712</v>
      </c>
      <c r="M599" s="182" t="s">
        <v>2374</v>
      </c>
      <c r="N599" s="182" t="s">
        <v>575</v>
      </c>
      <c r="O599" s="182" t="s">
        <v>1228</v>
      </c>
      <c r="P599" s="182" t="s">
        <v>575</v>
      </c>
      <c r="Q599" s="182" t="s">
        <v>1226</v>
      </c>
      <c r="R599" s="183">
        <v>44141</v>
      </c>
      <c r="S599" s="182" t="s">
        <v>2375</v>
      </c>
      <c r="T599" s="182" t="s">
        <v>575</v>
      </c>
    </row>
    <row r="600" spans="1:20" hidden="1" x14ac:dyDescent="0.35">
      <c r="A600" s="182" t="s">
        <v>1028</v>
      </c>
      <c r="B600" s="182" t="s">
        <v>1029</v>
      </c>
      <c r="C600" s="182" t="s">
        <v>579</v>
      </c>
      <c r="D600" s="182" t="s">
        <v>1071</v>
      </c>
      <c r="E600" s="182" t="s">
        <v>574</v>
      </c>
      <c r="F600" s="182" t="s">
        <v>853</v>
      </c>
      <c r="G600" s="183">
        <v>44158</v>
      </c>
      <c r="H600" s="182" t="s">
        <v>1032</v>
      </c>
      <c r="I600" s="184">
        <v>13841.03</v>
      </c>
      <c r="J600" s="182" t="s">
        <v>1072</v>
      </c>
      <c r="K600" s="182" t="s">
        <v>1234</v>
      </c>
      <c r="L600" s="182" t="s">
        <v>2712</v>
      </c>
      <c r="M600" s="182" t="s">
        <v>2376</v>
      </c>
      <c r="N600" s="182" t="s">
        <v>575</v>
      </c>
      <c r="O600" s="182" t="s">
        <v>1236</v>
      </c>
      <c r="P600" s="182" t="s">
        <v>575</v>
      </c>
      <c r="Q600" s="182" t="s">
        <v>1234</v>
      </c>
      <c r="R600" s="183">
        <v>44141</v>
      </c>
      <c r="S600" s="182" t="s">
        <v>2377</v>
      </c>
      <c r="T600" s="182" t="s">
        <v>575</v>
      </c>
    </row>
    <row r="601" spans="1:20" x14ac:dyDescent="0.35">
      <c r="A601" s="182" t="s">
        <v>1028</v>
      </c>
      <c r="B601" s="182" t="s">
        <v>1029</v>
      </c>
      <c r="C601" s="182" t="s">
        <v>579</v>
      </c>
      <c r="D601" s="182" t="s">
        <v>1071</v>
      </c>
      <c r="E601" s="182" t="s">
        <v>574</v>
      </c>
      <c r="F601" s="182" t="s">
        <v>853</v>
      </c>
      <c r="G601" s="183">
        <v>44158</v>
      </c>
      <c r="H601" s="182" t="s">
        <v>1032</v>
      </c>
      <c r="I601" s="184">
        <v>140314.85999999999</v>
      </c>
      <c r="J601" s="182" t="s">
        <v>1072</v>
      </c>
      <c r="K601" s="182" t="s">
        <v>2378</v>
      </c>
      <c r="L601" s="182"/>
      <c r="M601" s="182" t="s">
        <v>2379</v>
      </c>
      <c r="N601" s="182" t="s">
        <v>575</v>
      </c>
      <c r="O601" s="182" t="s">
        <v>2380</v>
      </c>
      <c r="P601" s="182" t="s">
        <v>575</v>
      </c>
      <c r="Q601" s="182" t="s">
        <v>2378</v>
      </c>
      <c r="R601" s="183">
        <v>44141</v>
      </c>
      <c r="S601" s="182" t="s">
        <v>2381</v>
      </c>
      <c r="T601" s="182" t="s">
        <v>575</v>
      </c>
    </row>
    <row r="602" spans="1:20" hidden="1" x14ac:dyDescent="0.35">
      <c r="A602" s="182" t="s">
        <v>1028</v>
      </c>
      <c r="B602" s="182" t="s">
        <v>1029</v>
      </c>
      <c r="C602" s="182" t="s">
        <v>579</v>
      </c>
      <c r="D602" s="182" t="s">
        <v>1071</v>
      </c>
      <c r="E602" s="182" t="s">
        <v>574</v>
      </c>
      <c r="F602" s="182" t="s">
        <v>853</v>
      </c>
      <c r="G602" s="183">
        <v>44158</v>
      </c>
      <c r="H602" s="182" t="s">
        <v>1032</v>
      </c>
      <c r="I602" s="184">
        <v>54194.62</v>
      </c>
      <c r="J602" s="182" t="s">
        <v>1072</v>
      </c>
      <c r="K602" s="182" t="s">
        <v>1478</v>
      </c>
      <c r="L602" s="182" t="s">
        <v>2712</v>
      </c>
      <c r="M602" s="182" t="s">
        <v>2382</v>
      </c>
      <c r="N602" s="182" t="s">
        <v>575</v>
      </c>
      <c r="O602" s="182" t="s">
        <v>1480</v>
      </c>
      <c r="P602" s="182" t="s">
        <v>575</v>
      </c>
      <c r="Q602" s="182" t="s">
        <v>1478</v>
      </c>
      <c r="R602" s="183">
        <v>44137</v>
      </c>
      <c r="S602" s="182" t="s">
        <v>2383</v>
      </c>
      <c r="T602" s="182" t="s">
        <v>575</v>
      </c>
    </row>
    <row r="603" spans="1:20" hidden="1" x14ac:dyDescent="0.35">
      <c r="A603" s="182" t="s">
        <v>1028</v>
      </c>
      <c r="B603" s="182" t="s">
        <v>1029</v>
      </c>
      <c r="C603" s="182" t="s">
        <v>579</v>
      </c>
      <c r="D603" s="182" t="s">
        <v>1071</v>
      </c>
      <c r="E603" s="182" t="s">
        <v>574</v>
      </c>
      <c r="F603" s="182" t="s">
        <v>853</v>
      </c>
      <c r="G603" s="183">
        <v>44158</v>
      </c>
      <c r="H603" s="182" t="s">
        <v>1032</v>
      </c>
      <c r="I603" s="184">
        <v>79310.100000000006</v>
      </c>
      <c r="J603" s="182" t="s">
        <v>1072</v>
      </c>
      <c r="K603" s="182" t="s">
        <v>1474</v>
      </c>
      <c r="L603" s="182" t="s">
        <v>2712</v>
      </c>
      <c r="M603" s="182" t="s">
        <v>2384</v>
      </c>
      <c r="N603" s="182" t="s">
        <v>575</v>
      </c>
      <c r="O603" s="182" t="s">
        <v>1476</v>
      </c>
      <c r="P603" s="182" t="s">
        <v>575</v>
      </c>
      <c r="Q603" s="182" t="s">
        <v>1474</v>
      </c>
      <c r="R603" s="183">
        <v>44137</v>
      </c>
      <c r="S603" s="182" t="s">
        <v>2385</v>
      </c>
      <c r="T603" s="182" t="s">
        <v>575</v>
      </c>
    </row>
    <row r="604" spans="1:20" hidden="1" x14ac:dyDescent="0.35">
      <c r="A604" s="182" t="s">
        <v>1028</v>
      </c>
      <c r="B604" s="182" t="s">
        <v>1029</v>
      </c>
      <c r="C604" s="182" t="s">
        <v>579</v>
      </c>
      <c r="D604" s="182" t="s">
        <v>1071</v>
      </c>
      <c r="E604" s="182" t="s">
        <v>574</v>
      </c>
      <c r="F604" s="182" t="s">
        <v>853</v>
      </c>
      <c r="G604" s="183">
        <v>44158</v>
      </c>
      <c r="H604" s="182" t="s">
        <v>1032</v>
      </c>
      <c r="I604" s="184">
        <v>54508.25</v>
      </c>
      <c r="J604" s="182" t="s">
        <v>1072</v>
      </c>
      <c r="K604" s="182" t="s">
        <v>1572</v>
      </c>
      <c r="L604" s="182" t="s">
        <v>2713</v>
      </c>
      <c r="M604" s="182" t="s">
        <v>2386</v>
      </c>
      <c r="N604" s="182" t="s">
        <v>575</v>
      </c>
      <c r="O604" s="182" t="s">
        <v>1574</v>
      </c>
      <c r="P604" s="182" t="s">
        <v>575</v>
      </c>
      <c r="Q604" s="182" t="s">
        <v>1572</v>
      </c>
      <c r="R604" s="183">
        <v>44141</v>
      </c>
      <c r="S604" s="182" t="s">
        <v>2387</v>
      </c>
      <c r="T604" s="182" t="s">
        <v>575</v>
      </c>
    </row>
    <row r="605" spans="1:20" hidden="1" x14ac:dyDescent="0.35">
      <c r="A605" s="182" t="s">
        <v>1028</v>
      </c>
      <c r="B605" s="182" t="s">
        <v>1029</v>
      </c>
      <c r="C605" s="182" t="s">
        <v>579</v>
      </c>
      <c r="D605" s="182" t="s">
        <v>1071</v>
      </c>
      <c r="E605" s="182" t="s">
        <v>574</v>
      </c>
      <c r="F605" s="182" t="s">
        <v>853</v>
      </c>
      <c r="G605" s="183">
        <v>44158</v>
      </c>
      <c r="H605" s="182" t="s">
        <v>1032</v>
      </c>
      <c r="I605" s="184">
        <v>43151.45</v>
      </c>
      <c r="J605" s="182" t="s">
        <v>1072</v>
      </c>
      <c r="K605" s="182" t="s">
        <v>1246</v>
      </c>
      <c r="L605" s="182" t="s">
        <v>2712</v>
      </c>
      <c r="M605" s="182" t="s">
        <v>2388</v>
      </c>
      <c r="N605" s="182" t="s">
        <v>575</v>
      </c>
      <c r="O605" s="182" t="s">
        <v>1248</v>
      </c>
      <c r="P605" s="182" t="s">
        <v>575</v>
      </c>
      <c r="Q605" s="182" t="s">
        <v>1246</v>
      </c>
      <c r="R605" s="183">
        <v>44141</v>
      </c>
      <c r="S605" s="182" t="s">
        <v>2389</v>
      </c>
      <c r="T605" s="182" t="s">
        <v>575</v>
      </c>
    </row>
    <row r="606" spans="1:20" hidden="1" x14ac:dyDescent="0.35">
      <c r="A606" s="182" t="s">
        <v>1028</v>
      </c>
      <c r="B606" s="182" t="s">
        <v>1029</v>
      </c>
      <c r="C606" s="182" t="s">
        <v>579</v>
      </c>
      <c r="D606" s="182" t="s">
        <v>1071</v>
      </c>
      <c r="E606" s="182" t="s">
        <v>574</v>
      </c>
      <c r="F606" s="182" t="s">
        <v>853</v>
      </c>
      <c r="G606" s="183">
        <v>44158</v>
      </c>
      <c r="H606" s="182" t="s">
        <v>1032</v>
      </c>
      <c r="I606" s="184">
        <v>54194.62</v>
      </c>
      <c r="J606" s="182" t="s">
        <v>1072</v>
      </c>
      <c r="K606" s="182" t="s">
        <v>1522</v>
      </c>
      <c r="L606" s="182" t="s">
        <v>2713</v>
      </c>
      <c r="M606" s="182" t="s">
        <v>2390</v>
      </c>
      <c r="N606" s="182" t="s">
        <v>575</v>
      </c>
      <c r="O606" s="182" t="s">
        <v>1524</v>
      </c>
      <c r="P606" s="182" t="s">
        <v>575</v>
      </c>
      <c r="Q606" s="182" t="s">
        <v>1522</v>
      </c>
      <c r="R606" s="183">
        <v>44137</v>
      </c>
      <c r="S606" s="182" t="s">
        <v>2391</v>
      </c>
      <c r="T606" s="182" t="s">
        <v>575</v>
      </c>
    </row>
    <row r="607" spans="1:20" hidden="1" x14ac:dyDescent="0.35">
      <c r="A607" s="182" t="s">
        <v>1028</v>
      </c>
      <c r="B607" s="182" t="s">
        <v>1029</v>
      </c>
      <c r="C607" s="182" t="s">
        <v>579</v>
      </c>
      <c r="D607" s="182" t="s">
        <v>1071</v>
      </c>
      <c r="E607" s="182" t="s">
        <v>574</v>
      </c>
      <c r="F607" s="182" t="s">
        <v>853</v>
      </c>
      <c r="G607" s="183">
        <v>44158</v>
      </c>
      <c r="H607" s="182" t="s">
        <v>1032</v>
      </c>
      <c r="I607" s="184">
        <v>109130.79</v>
      </c>
      <c r="J607" s="182" t="s">
        <v>1072</v>
      </c>
      <c r="K607" s="182" t="s">
        <v>2392</v>
      </c>
      <c r="L607" s="182" t="s">
        <v>2712</v>
      </c>
      <c r="M607" s="182" t="s">
        <v>2393</v>
      </c>
      <c r="N607" s="182" t="s">
        <v>575</v>
      </c>
      <c r="O607" s="182" t="s">
        <v>2394</v>
      </c>
      <c r="P607" s="182" t="s">
        <v>575</v>
      </c>
      <c r="Q607" s="182" t="s">
        <v>2392</v>
      </c>
      <c r="R607" s="183">
        <v>44141</v>
      </c>
      <c r="S607" s="182" t="s">
        <v>2395</v>
      </c>
      <c r="T607" s="182" t="s">
        <v>575</v>
      </c>
    </row>
    <row r="608" spans="1:20" hidden="1" x14ac:dyDescent="0.35">
      <c r="A608" s="182" t="s">
        <v>1028</v>
      </c>
      <c r="B608" s="182" t="s">
        <v>1029</v>
      </c>
      <c r="C608" s="182" t="s">
        <v>579</v>
      </c>
      <c r="D608" s="182" t="s">
        <v>1071</v>
      </c>
      <c r="E608" s="182" t="s">
        <v>574</v>
      </c>
      <c r="F608" s="182" t="s">
        <v>853</v>
      </c>
      <c r="G608" s="183">
        <v>44158</v>
      </c>
      <c r="H608" s="182" t="s">
        <v>1032</v>
      </c>
      <c r="I608" s="184">
        <v>50690.67</v>
      </c>
      <c r="J608" s="182" t="s">
        <v>1072</v>
      </c>
      <c r="K608" s="182" t="s">
        <v>1986</v>
      </c>
      <c r="L608" s="182" t="s">
        <v>2712</v>
      </c>
      <c r="M608" s="182" t="s">
        <v>2396</v>
      </c>
      <c r="N608" s="182" t="s">
        <v>575</v>
      </c>
      <c r="O608" s="182" t="s">
        <v>1988</v>
      </c>
      <c r="P608" s="182" t="s">
        <v>575</v>
      </c>
      <c r="Q608" s="182" t="s">
        <v>1986</v>
      </c>
      <c r="R608" s="183">
        <v>44141</v>
      </c>
      <c r="S608" s="182" t="s">
        <v>2397</v>
      </c>
      <c r="T608" s="182" t="s">
        <v>575</v>
      </c>
    </row>
    <row r="609" spans="1:20" hidden="1" x14ac:dyDescent="0.35">
      <c r="A609" s="182" t="s">
        <v>1028</v>
      </c>
      <c r="B609" s="182" t="s">
        <v>1029</v>
      </c>
      <c r="C609" s="182" t="s">
        <v>579</v>
      </c>
      <c r="D609" s="182" t="s">
        <v>1071</v>
      </c>
      <c r="E609" s="182" t="s">
        <v>574</v>
      </c>
      <c r="F609" s="182" t="s">
        <v>853</v>
      </c>
      <c r="G609" s="183">
        <v>44158</v>
      </c>
      <c r="H609" s="182" t="s">
        <v>1032</v>
      </c>
      <c r="I609" s="184">
        <v>51469.49</v>
      </c>
      <c r="J609" s="182" t="s">
        <v>1072</v>
      </c>
      <c r="K609" s="182" t="s">
        <v>1546</v>
      </c>
      <c r="L609" s="182" t="s">
        <v>2712</v>
      </c>
      <c r="M609" s="182" t="s">
        <v>2398</v>
      </c>
      <c r="N609" s="182" t="s">
        <v>575</v>
      </c>
      <c r="O609" s="182" t="s">
        <v>1548</v>
      </c>
      <c r="P609" s="182" t="s">
        <v>575</v>
      </c>
      <c r="Q609" s="182" t="s">
        <v>1546</v>
      </c>
      <c r="R609" s="183">
        <v>44141</v>
      </c>
      <c r="S609" s="182" t="s">
        <v>2399</v>
      </c>
      <c r="T609" s="182" t="s">
        <v>575</v>
      </c>
    </row>
    <row r="610" spans="1:20" hidden="1" x14ac:dyDescent="0.35">
      <c r="A610" s="182" t="s">
        <v>1028</v>
      </c>
      <c r="B610" s="182" t="s">
        <v>1029</v>
      </c>
      <c r="C610" s="182" t="s">
        <v>579</v>
      </c>
      <c r="D610" s="182" t="s">
        <v>1071</v>
      </c>
      <c r="E610" s="182" t="s">
        <v>574</v>
      </c>
      <c r="F610" s="182" t="s">
        <v>853</v>
      </c>
      <c r="G610" s="183">
        <v>44158</v>
      </c>
      <c r="H610" s="182" t="s">
        <v>1032</v>
      </c>
      <c r="I610" s="184">
        <v>91973.49</v>
      </c>
      <c r="J610" s="182" t="s">
        <v>1072</v>
      </c>
      <c r="K610" s="182" t="s">
        <v>1466</v>
      </c>
      <c r="L610" s="182" t="s">
        <v>2712</v>
      </c>
      <c r="M610" s="182" t="s">
        <v>2400</v>
      </c>
      <c r="N610" s="182" t="s">
        <v>575</v>
      </c>
      <c r="O610" s="182" t="s">
        <v>1468</v>
      </c>
      <c r="P610" s="182" t="s">
        <v>575</v>
      </c>
      <c r="Q610" s="182" t="s">
        <v>1466</v>
      </c>
      <c r="R610" s="183">
        <v>44141</v>
      </c>
      <c r="S610" s="182" t="s">
        <v>2401</v>
      </c>
      <c r="T610" s="182" t="s">
        <v>575</v>
      </c>
    </row>
    <row r="611" spans="1:20" hidden="1" x14ac:dyDescent="0.35">
      <c r="A611" s="182" t="s">
        <v>1028</v>
      </c>
      <c r="B611" s="182" t="s">
        <v>1029</v>
      </c>
      <c r="C611" s="182" t="s">
        <v>579</v>
      </c>
      <c r="D611" s="182" t="s">
        <v>1071</v>
      </c>
      <c r="E611" s="182" t="s">
        <v>574</v>
      </c>
      <c r="F611" s="182" t="s">
        <v>853</v>
      </c>
      <c r="G611" s="183">
        <v>44158</v>
      </c>
      <c r="H611" s="182" t="s">
        <v>1032</v>
      </c>
      <c r="I611" s="184">
        <v>66889.89</v>
      </c>
      <c r="J611" s="182" t="s">
        <v>1072</v>
      </c>
      <c r="K611" s="182" t="s">
        <v>1470</v>
      </c>
      <c r="L611" s="182" t="s">
        <v>2712</v>
      </c>
      <c r="M611" s="182" t="s">
        <v>2402</v>
      </c>
      <c r="N611" s="182" t="s">
        <v>575</v>
      </c>
      <c r="O611" s="182" t="s">
        <v>1472</v>
      </c>
      <c r="P611" s="182" t="s">
        <v>575</v>
      </c>
      <c r="Q611" s="182" t="s">
        <v>1470</v>
      </c>
      <c r="R611" s="183">
        <v>44141</v>
      </c>
      <c r="S611" s="182" t="s">
        <v>2403</v>
      </c>
      <c r="T611" s="182" t="s">
        <v>575</v>
      </c>
    </row>
    <row r="612" spans="1:20" hidden="1" x14ac:dyDescent="0.35">
      <c r="A612" s="182" t="s">
        <v>1028</v>
      </c>
      <c r="B612" s="182" t="s">
        <v>1029</v>
      </c>
      <c r="C612" s="182" t="s">
        <v>579</v>
      </c>
      <c r="D612" s="182" t="s">
        <v>1071</v>
      </c>
      <c r="E612" s="182" t="s">
        <v>574</v>
      </c>
      <c r="F612" s="182" t="s">
        <v>853</v>
      </c>
      <c r="G612" s="183">
        <v>44158</v>
      </c>
      <c r="H612" s="182" t="s">
        <v>1032</v>
      </c>
      <c r="I612" s="184">
        <v>67332.52</v>
      </c>
      <c r="J612" s="182" t="s">
        <v>1072</v>
      </c>
      <c r="K612" s="182" t="s">
        <v>1701</v>
      </c>
      <c r="L612" s="182" t="s">
        <v>2712</v>
      </c>
      <c r="M612" s="182" t="s">
        <v>2404</v>
      </c>
      <c r="N612" s="182" t="s">
        <v>575</v>
      </c>
      <c r="O612" s="182" t="s">
        <v>1703</v>
      </c>
      <c r="P612" s="182" t="s">
        <v>575</v>
      </c>
      <c r="Q612" s="182" t="s">
        <v>1701</v>
      </c>
      <c r="R612" s="183">
        <v>44141</v>
      </c>
      <c r="S612" s="182" t="s">
        <v>2405</v>
      </c>
      <c r="T612" s="182" t="s">
        <v>575</v>
      </c>
    </row>
    <row r="613" spans="1:20" hidden="1" x14ac:dyDescent="0.35">
      <c r="A613" s="182" t="s">
        <v>1028</v>
      </c>
      <c r="B613" s="182" t="s">
        <v>1029</v>
      </c>
      <c r="C613" s="182" t="s">
        <v>579</v>
      </c>
      <c r="D613" s="182" t="s">
        <v>1071</v>
      </c>
      <c r="E613" s="182" t="s">
        <v>574</v>
      </c>
      <c r="F613" s="182" t="s">
        <v>853</v>
      </c>
      <c r="G613" s="183">
        <v>44158</v>
      </c>
      <c r="H613" s="182" t="s">
        <v>1032</v>
      </c>
      <c r="I613" s="184">
        <v>44722.8</v>
      </c>
      <c r="J613" s="182" t="s">
        <v>1072</v>
      </c>
      <c r="K613" s="182" t="s">
        <v>1578</v>
      </c>
      <c r="L613" s="182" t="s">
        <v>2712</v>
      </c>
      <c r="M613" s="182" t="s">
        <v>2406</v>
      </c>
      <c r="N613" s="182" t="s">
        <v>575</v>
      </c>
      <c r="O613" s="182" t="s">
        <v>1580</v>
      </c>
      <c r="P613" s="182" t="s">
        <v>575</v>
      </c>
      <c r="Q613" s="182" t="s">
        <v>1578</v>
      </c>
      <c r="R613" s="183">
        <v>44141</v>
      </c>
      <c r="S613" s="182" t="s">
        <v>2407</v>
      </c>
      <c r="T613" s="182" t="s">
        <v>575</v>
      </c>
    </row>
    <row r="614" spans="1:20" hidden="1" x14ac:dyDescent="0.35">
      <c r="A614" s="182" t="s">
        <v>1028</v>
      </c>
      <c r="B614" s="182" t="s">
        <v>1029</v>
      </c>
      <c r="C614" s="182" t="s">
        <v>579</v>
      </c>
      <c r="D614" s="182" t="s">
        <v>1071</v>
      </c>
      <c r="E614" s="182" t="s">
        <v>574</v>
      </c>
      <c r="F614" s="182" t="s">
        <v>853</v>
      </c>
      <c r="G614" s="183">
        <v>44158</v>
      </c>
      <c r="H614" s="182" t="s">
        <v>1032</v>
      </c>
      <c r="I614" s="184">
        <v>132071.76</v>
      </c>
      <c r="J614" s="182" t="s">
        <v>1072</v>
      </c>
      <c r="K614" s="182" t="s">
        <v>1197</v>
      </c>
      <c r="L614" s="182" t="s">
        <v>2712</v>
      </c>
      <c r="M614" s="182" t="s">
        <v>2408</v>
      </c>
      <c r="N614" s="182" t="s">
        <v>575</v>
      </c>
      <c r="O614" s="182" t="s">
        <v>1199</v>
      </c>
      <c r="P614" s="182" t="s">
        <v>575</v>
      </c>
      <c r="Q614" s="182" t="s">
        <v>1197</v>
      </c>
      <c r="R614" s="183">
        <v>44137</v>
      </c>
      <c r="S614" s="182" t="s">
        <v>2409</v>
      </c>
      <c r="T614" s="182" t="s">
        <v>575</v>
      </c>
    </row>
    <row r="615" spans="1:20" hidden="1" x14ac:dyDescent="0.35">
      <c r="A615" s="182" t="s">
        <v>1028</v>
      </c>
      <c r="B615" s="182" t="s">
        <v>1029</v>
      </c>
      <c r="C615" s="182" t="s">
        <v>579</v>
      </c>
      <c r="D615" s="182" t="s">
        <v>1071</v>
      </c>
      <c r="E615" s="182" t="s">
        <v>574</v>
      </c>
      <c r="F615" s="182" t="s">
        <v>853</v>
      </c>
      <c r="G615" s="183">
        <v>44158</v>
      </c>
      <c r="H615" s="182" t="s">
        <v>1032</v>
      </c>
      <c r="I615" s="184">
        <v>50690.67</v>
      </c>
      <c r="J615" s="182" t="s">
        <v>1072</v>
      </c>
      <c r="K615" s="182" t="s">
        <v>1970</v>
      </c>
      <c r="L615" s="182" t="s">
        <v>2712</v>
      </c>
      <c r="M615" s="182" t="s">
        <v>2410</v>
      </c>
      <c r="N615" s="182" t="s">
        <v>575</v>
      </c>
      <c r="O615" s="182" t="s">
        <v>1972</v>
      </c>
      <c r="P615" s="182" t="s">
        <v>575</v>
      </c>
      <c r="Q615" s="182" t="s">
        <v>1970</v>
      </c>
      <c r="R615" s="183">
        <v>44141</v>
      </c>
      <c r="S615" s="182" t="s">
        <v>2411</v>
      </c>
      <c r="T615" s="182" t="s">
        <v>575</v>
      </c>
    </row>
    <row r="616" spans="1:20" hidden="1" x14ac:dyDescent="0.35">
      <c r="A616" s="182" t="s">
        <v>1028</v>
      </c>
      <c r="B616" s="182" t="s">
        <v>1029</v>
      </c>
      <c r="C616" s="182" t="s">
        <v>579</v>
      </c>
      <c r="D616" s="182" t="s">
        <v>1071</v>
      </c>
      <c r="E616" s="182" t="s">
        <v>574</v>
      </c>
      <c r="F616" s="182" t="s">
        <v>853</v>
      </c>
      <c r="G616" s="183">
        <v>44158</v>
      </c>
      <c r="H616" s="182" t="s">
        <v>1032</v>
      </c>
      <c r="I616" s="184">
        <v>29762.23</v>
      </c>
      <c r="J616" s="182" t="s">
        <v>1072</v>
      </c>
      <c r="K616" s="182" t="s">
        <v>2412</v>
      </c>
      <c r="L616" s="182" t="s">
        <v>2712</v>
      </c>
      <c r="M616" s="182" t="s">
        <v>2413</v>
      </c>
      <c r="N616" s="182" t="s">
        <v>575</v>
      </c>
      <c r="O616" s="182" t="s">
        <v>2414</v>
      </c>
      <c r="P616" s="182" t="s">
        <v>575</v>
      </c>
      <c r="Q616" s="182" t="s">
        <v>2412</v>
      </c>
      <c r="R616" s="183">
        <v>44141</v>
      </c>
      <c r="S616" s="182" t="s">
        <v>2415</v>
      </c>
      <c r="T616" s="182" t="s">
        <v>575</v>
      </c>
    </row>
    <row r="617" spans="1:20" hidden="1" x14ac:dyDescent="0.35">
      <c r="A617" s="182" t="s">
        <v>1028</v>
      </c>
      <c r="B617" s="182" t="s">
        <v>1029</v>
      </c>
      <c r="C617" s="182" t="s">
        <v>579</v>
      </c>
      <c r="D617" s="182" t="s">
        <v>1071</v>
      </c>
      <c r="E617" s="182" t="s">
        <v>574</v>
      </c>
      <c r="F617" s="182" t="s">
        <v>853</v>
      </c>
      <c r="G617" s="183">
        <v>44158</v>
      </c>
      <c r="H617" s="182" t="s">
        <v>1032</v>
      </c>
      <c r="I617" s="184">
        <v>9510.77</v>
      </c>
      <c r="J617" s="182" t="s">
        <v>1072</v>
      </c>
      <c r="K617" s="182" t="s">
        <v>1250</v>
      </c>
      <c r="L617" s="182" t="s">
        <v>2713</v>
      </c>
      <c r="M617" s="182" t="s">
        <v>2416</v>
      </c>
      <c r="N617" s="182" t="s">
        <v>575</v>
      </c>
      <c r="O617" s="182" t="s">
        <v>1252</v>
      </c>
      <c r="P617" s="182" t="s">
        <v>575</v>
      </c>
      <c r="Q617" s="182" t="s">
        <v>1250</v>
      </c>
      <c r="R617" s="183">
        <v>44141</v>
      </c>
      <c r="S617" s="182" t="s">
        <v>2417</v>
      </c>
      <c r="T617" s="182" t="s">
        <v>575</v>
      </c>
    </row>
    <row r="618" spans="1:20" hidden="1" x14ac:dyDescent="0.35">
      <c r="A618" s="182" t="s">
        <v>1028</v>
      </c>
      <c r="B618" s="182" t="s">
        <v>1029</v>
      </c>
      <c r="C618" s="182" t="s">
        <v>579</v>
      </c>
      <c r="D618" s="182" t="s">
        <v>1071</v>
      </c>
      <c r="E618" s="182" t="s">
        <v>574</v>
      </c>
      <c r="F618" s="182" t="s">
        <v>853</v>
      </c>
      <c r="G618" s="183">
        <v>44158</v>
      </c>
      <c r="H618" s="182" t="s">
        <v>1032</v>
      </c>
      <c r="I618" s="184">
        <v>10698.98</v>
      </c>
      <c r="J618" s="182" t="s">
        <v>1072</v>
      </c>
      <c r="K618" s="182" t="s">
        <v>58</v>
      </c>
      <c r="L618" s="182" t="s">
        <v>2713</v>
      </c>
      <c r="M618" s="182" t="s">
        <v>2418</v>
      </c>
      <c r="N618" s="182" t="s">
        <v>575</v>
      </c>
      <c r="O618" s="182" t="s">
        <v>1210</v>
      </c>
      <c r="P618" s="182" t="s">
        <v>575</v>
      </c>
      <c r="Q618" s="182" t="s">
        <v>58</v>
      </c>
      <c r="R618" s="183">
        <v>44141</v>
      </c>
      <c r="S618" s="182" t="s">
        <v>2419</v>
      </c>
      <c r="T618" s="182" t="s">
        <v>575</v>
      </c>
    </row>
    <row r="619" spans="1:20" hidden="1" x14ac:dyDescent="0.35">
      <c r="A619" s="182" t="s">
        <v>1028</v>
      </c>
      <c r="B619" s="182" t="s">
        <v>1029</v>
      </c>
      <c r="C619" s="182" t="s">
        <v>579</v>
      </c>
      <c r="D619" s="182" t="s">
        <v>1071</v>
      </c>
      <c r="E619" s="182" t="s">
        <v>574</v>
      </c>
      <c r="F619" s="182" t="s">
        <v>853</v>
      </c>
      <c r="G619" s="183">
        <v>44158</v>
      </c>
      <c r="H619" s="182" t="s">
        <v>1032</v>
      </c>
      <c r="I619" s="184">
        <v>11060.48</v>
      </c>
      <c r="J619" s="182" t="s">
        <v>1072</v>
      </c>
      <c r="K619" s="182" t="s">
        <v>66</v>
      </c>
      <c r="L619" s="182" t="s">
        <v>2713</v>
      </c>
      <c r="M619" s="182" t="s">
        <v>2420</v>
      </c>
      <c r="N619" s="182" t="s">
        <v>575</v>
      </c>
      <c r="O619" s="182" t="s">
        <v>1809</v>
      </c>
      <c r="P619" s="182" t="s">
        <v>575</v>
      </c>
      <c r="Q619" s="182" t="s">
        <v>66</v>
      </c>
      <c r="R619" s="183">
        <v>44141</v>
      </c>
      <c r="S619" s="182" t="s">
        <v>2421</v>
      </c>
      <c r="T619" s="182" t="s">
        <v>575</v>
      </c>
    </row>
    <row r="620" spans="1:20" hidden="1" x14ac:dyDescent="0.35">
      <c r="A620" s="182" t="s">
        <v>1028</v>
      </c>
      <c r="B620" s="182" t="s">
        <v>1029</v>
      </c>
      <c r="C620" s="182" t="s">
        <v>579</v>
      </c>
      <c r="D620" s="182" t="s">
        <v>1071</v>
      </c>
      <c r="E620" s="182" t="s">
        <v>574</v>
      </c>
      <c r="F620" s="182" t="s">
        <v>853</v>
      </c>
      <c r="G620" s="183">
        <v>44158</v>
      </c>
      <c r="H620" s="182" t="s">
        <v>1032</v>
      </c>
      <c r="I620" s="184">
        <v>28600.99</v>
      </c>
      <c r="J620" s="182" t="s">
        <v>1072</v>
      </c>
      <c r="K620" s="182" t="s">
        <v>1538</v>
      </c>
      <c r="L620" s="182" t="s">
        <v>2712</v>
      </c>
      <c r="M620" s="182" t="s">
        <v>2422</v>
      </c>
      <c r="N620" s="182" t="s">
        <v>575</v>
      </c>
      <c r="O620" s="182" t="s">
        <v>1540</v>
      </c>
      <c r="P620" s="182" t="s">
        <v>575</v>
      </c>
      <c r="Q620" s="182" t="s">
        <v>1538</v>
      </c>
      <c r="R620" s="183">
        <v>44141</v>
      </c>
      <c r="S620" s="182" t="s">
        <v>2423</v>
      </c>
      <c r="T620" s="182" t="s">
        <v>575</v>
      </c>
    </row>
    <row r="621" spans="1:20" hidden="1" x14ac:dyDescent="0.35">
      <c r="A621" s="182" t="s">
        <v>1028</v>
      </c>
      <c r="B621" s="182" t="s">
        <v>1029</v>
      </c>
      <c r="C621" s="182" t="s">
        <v>579</v>
      </c>
      <c r="D621" s="182" t="s">
        <v>1071</v>
      </c>
      <c r="E621" s="182" t="s">
        <v>574</v>
      </c>
      <c r="F621" s="182" t="s">
        <v>853</v>
      </c>
      <c r="G621" s="183">
        <v>44158</v>
      </c>
      <c r="H621" s="182" t="s">
        <v>1032</v>
      </c>
      <c r="I621" s="184">
        <v>11060.48</v>
      </c>
      <c r="J621" s="182" t="s">
        <v>1072</v>
      </c>
      <c r="K621" s="182" t="s">
        <v>1238</v>
      </c>
      <c r="L621" s="182" t="s">
        <v>2712</v>
      </c>
      <c r="M621" s="182" t="s">
        <v>2424</v>
      </c>
      <c r="N621" s="182" t="s">
        <v>575</v>
      </c>
      <c r="O621" s="182" t="s">
        <v>1240</v>
      </c>
      <c r="P621" s="182" t="s">
        <v>575</v>
      </c>
      <c r="Q621" s="182" t="s">
        <v>1238</v>
      </c>
      <c r="R621" s="183">
        <v>44141</v>
      </c>
      <c r="S621" s="182" t="s">
        <v>2425</v>
      </c>
      <c r="T621" s="182" t="s">
        <v>575</v>
      </c>
    </row>
    <row r="622" spans="1:20" hidden="1" x14ac:dyDescent="0.35">
      <c r="A622" s="182" t="s">
        <v>1028</v>
      </c>
      <c r="B622" s="182" t="s">
        <v>1029</v>
      </c>
      <c r="C622" s="182" t="s">
        <v>579</v>
      </c>
      <c r="D622" s="182" t="s">
        <v>1071</v>
      </c>
      <c r="E622" s="182" t="s">
        <v>574</v>
      </c>
      <c r="F622" s="182" t="s">
        <v>853</v>
      </c>
      <c r="G622" s="183">
        <v>44158</v>
      </c>
      <c r="H622" s="182" t="s">
        <v>1032</v>
      </c>
      <c r="I622" s="184">
        <v>5631.82</v>
      </c>
      <c r="J622" s="182" t="s">
        <v>1072</v>
      </c>
      <c r="K622" s="182" t="s">
        <v>1104</v>
      </c>
      <c r="L622" s="182" t="s">
        <v>2712</v>
      </c>
      <c r="M622" s="182" t="s">
        <v>2426</v>
      </c>
      <c r="N622" s="182" t="s">
        <v>575</v>
      </c>
      <c r="O622" s="182" t="s">
        <v>1106</v>
      </c>
      <c r="P622" s="182" t="s">
        <v>575</v>
      </c>
      <c r="Q622" s="182" t="s">
        <v>1104</v>
      </c>
      <c r="R622" s="183">
        <v>44141</v>
      </c>
      <c r="S622" s="182" t="s">
        <v>2427</v>
      </c>
      <c r="T622" s="182" t="s">
        <v>575</v>
      </c>
    </row>
    <row r="623" spans="1:20" hidden="1" x14ac:dyDescent="0.35">
      <c r="A623" s="182" t="s">
        <v>1028</v>
      </c>
      <c r="B623" s="182" t="s">
        <v>1029</v>
      </c>
      <c r="C623" s="182" t="s">
        <v>579</v>
      </c>
      <c r="D623" s="182" t="s">
        <v>1071</v>
      </c>
      <c r="E623" s="182" t="s">
        <v>574</v>
      </c>
      <c r="F623" s="182" t="s">
        <v>853</v>
      </c>
      <c r="G623" s="183">
        <v>44158</v>
      </c>
      <c r="H623" s="182" t="s">
        <v>1032</v>
      </c>
      <c r="I623" s="184">
        <v>20316.18</v>
      </c>
      <c r="J623" s="182" t="s">
        <v>1072</v>
      </c>
      <c r="K623" s="182" t="s">
        <v>1222</v>
      </c>
      <c r="L623" s="182" t="s">
        <v>2712</v>
      </c>
      <c r="M623" s="182" t="s">
        <v>2428</v>
      </c>
      <c r="N623" s="182" t="s">
        <v>575</v>
      </c>
      <c r="O623" s="182" t="s">
        <v>1224</v>
      </c>
      <c r="P623" s="182" t="s">
        <v>575</v>
      </c>
      <c r="Q623" s="182" t="s">
        <v>1222</v>
      </c>
      <c r="R623" s="183">
        <v>44141</v>
      </c>
      <c r="S623" s="182" t="s">
        <v>2429</v>
      </c>
      <c r="T623" s="182" t="s">
        <v>575</v>
      </c>
    </row>
    <row r="624" spans="1:20" hidden="1" x14ac:dyDescent="0.35">
      <c r="A624" s="182" t="s">
        <v>1028</v>
      </c>
      <c r="B624" s="182" t="s">
        <v>1029</v>
      </c>
      <c r="C624" s="182" t="s">
        <v>579</v>
      </c>
      <c r="D624" s="182" t="s">
        <v>1071</v>
      </c>
      <c r="E624" s="182" t="s">
        <v>574</v>
      </c>
      <c r="F624" s="182" t="s">
        <v>853</v>
      </c>
      <c r="G624" s="183">
        <v>44158</v>
      </c>
      <c r="H624" s="182" t="s">
        <v>1032</v>
      </c>
      <c r="I624" s="184">
        <v>1759.64</v>
      </c>
      <c r="J624" s="182" t="s">
        <v>1072</v>
      </c>
      <c r="K624" s="182" t="s">
        <v>1303</v>
      </c>
      <c r="L624" s="182" t="s">
        <v>2713</v>
      </c>
      <c r="M624" s="182" t="s">
        <v>2430</v>
      </c>
      <c r="N624" s="182" t="s">
        <v>575</v>
      </c>
      <c r="O624" s="182" t="s">
        <v>1305</v>
      </c>
      <c r="P624" s="182" t="s">
        <v>575</v>
      </c>
      <c r="Q624" s="182" t="s">
        <v>1303</v>
      </c>
      <c r="R624" s="183">
        <v>44141</v>
      </c>
      <c r="S624" s="182" t="s">
        <v>2431</v>
      </c>
      <c r="T624" s="182" t="s">
        <v>575</v>
      </c>
    </row>
    <row r="625" spans="1:20" hidden="1" x14ac:dyDescent="0.35">
      <c r="A625" s="182" t="s">
        <v>1028</v>
      </c>
      <c r="B625" s="182" t="s">
        <v>1029</v>
      </c>
      <c r="C625" s="182" t="s">
        <v>579</v>
      </c>
      <c r="D625" s="182" t="s">
        <v>1071</v>
      </c>
      <c r="E625" s="182" t="s">
        <v>574</v>
      </c>
      <c r="F625" s="182" t="s">
        <v>853</v>
      </c>
      <c r="G625" s="183">
        <v>44158</v>
      </c>
      <c r="H625" s="182" t="s">
        <v>1032</v>
      </c>
      <c r="I625" s="184">
        <v>19525.77</v>
      </c>
      <c r="J625" s="182" t="s">
        <v>1072</v>
      </c>
      <c r="K625" s="182" t="s">
        <v>1542</v>
      </c>
      <c r="L625" s="182" t="s">
        <v>2712</v>
      </c>
      <c r="M625" s="182" t="s">
        <v>2432</v>
      </c>
      <c r="N625" s="182" t="s">
        <v>575</v>
      </c>
      <c r="O625" s="182" t="s">
        <v>1544</v>
      </c>
      <c r="P625" s="182" t="s">
        <v>575</v>
      </c>
      <c r="Q625" s="182" t="s">
        <v>1542</v>
      </c>
      <c r="R625" s="183">
        <v>44141</v>
      </c>
      <c r="S625" s="182" t="s">
        <v>2433</v>
      </c>
      <c r="T625" s="182" t="s">
        <v>575</v>
      </c>
    </row>
    <row r="626" spans="1:20" hidden="1" x14ac:dyDescent="0.35">
      <c r="A626" s="182" t="s">
        <v>1028</v>
      </c>
      <c r="B626" s="182" t="s">
        <v>1029</v>
      </c>
      <c r="C626" s="182" t="s">
        <v>579</v>
      </c>
      <c r="D626" s="182" t="s">
        <v>1071</v>
      </c>
      <c r="E626" s="182" t="s">
        <v>574</v>
      </c>
      <c r="F626" s="182" t="s">
        <v>853</v>
      </c>
      <c r="G626" s="183">
        <v>44158</v>
      </c>
      <c r="H626" s="182" t="s">
        <v>1032</v>
      </c>
      <c r="I626" s="184">
        <v>3856.72</v>
      </c>
      <c r="J626" s="182" t="s">
        <v>1072</v>
      </c>
      <c r="K626" s="182" t="s">
        <v>1303</v>
      </c>
      <c r="L626" s="182" t="s">
        <v>2713</v>
      </c>
      <c r="M626" s="182" t="s">
        <v>2434</v>
      </c>
      <c r="N626" s="182" t="s">
        <v>575</v>
      </c>
      <c r="O626" s="182" t="s">
        <v>1305</v>
      </c>
      <c r="P626" s="182" t="s">
        <v>575</v>
      </c>
      <c r="Q626" s="182" t="s">
        <v>1303</v>
      </c>
      <c r="R626" s="183">
        <v>44141</v>
      </c>
      <c r="S626" s="182" t="s">
        <v>2435</v>
      </c>
      <c r="T626" s="182" t="s">
        <v>575</v>
      </c>
    </row>
    <row r="627" spans="1:20" hidden="1" x14ac:dyDescent="0.35">
      <c r="A627" s="182" t="s">
        <v>1028</v>
      </c>
      <c r="B627" s="182" t="s">
        <v>1029</v>
      </c>
      <c r="C627" s="182" t="s">
        <v>579</v>
      </c>
      <c r="D627" s="182" t="s">
        <v>1071</v>
      </c>
      <c r="E627" s="182" t="s">
        <v>574</v>
      </c>
      <c r="F627" s="182" t="s">
        <v>853</v>
      </c>
      <c r="G627" s="183">
        <v>44158</v>
      </c>
      <c r="H627" s="182" t="s">
        <v>1032</v>
      </c>
      <c r="I627" s="184">
        <v>47586.05</v>
      </c>
      <c r="J627" s="182" t="s">
        <v>1072</v>
      </c>
      <c r="K627" s="182" t="s">
        <v>1538</v>
      </c>
      <c r="L627" s="182" t="s">
        <v>2712</v>
      </c>
      <c r="M627" s="182" t="s">
        <v>2436</v>
      </c>
      <c r="N627" s="182" t="s">
        <v>575</v>
      </c>
      <c r="O627" s="182" t="s">
        <v>1540</v>
      </c>
      <c r="P627" s="182" t="s">
        <v>575</v>
      </c>
      <c r="Q627" s="182" t="s">
        <v>1538</v>
      </c>
      <c r="R627" s="183">
        <v>44137</v>
      </c>
      <c r="S627" s="182" t="s">
        <v>2437</v>
      </c>
      <c r="T627" s="182" t="s">
        <v>575</v>
      </c>
    </row>
    <row r="628" spans="1:20" hidden="1" x14ac:dyDescent="0.35">
      <c r="A628" s="182" t="s">
        <v>1028</v>
      </c>
      <c r="B628" s="182" t="s">
        <v>1029</v>
      </c>
      <c r="C628" s="182" t="s">
        <v>579</v>
      </c>
      <c r="D628" s="182" t="s">
        <v>1071</v>
      </c>
      <c r="E628" s="182" t="s">
        <v>574</v>
      </c>
      <c r="F628" s="182" t="s">
        <v>853</v>
      </c>
      <c r="G628" s="183">
        <v>44158</v>
      </c>
      <c r="H628" s="182" t="s">
        <v>1032</v>
      </c>
      <c r="I628" s="184">
        <v>10159.620000000001</v>
      </c>
      <c r="J628" s="182" t="s">
        <v>1072</v>
      </c>
      <c r="K628" s="182" t="s">
        <v>1303</v>
      </c>
      <c r="L628" s="182" t="s">
        <v>2713</v>
      </c>
      <c r="M628" s="182" t="s">
        <v>2438</v>
      </c>
      <c r="N628" s="182" t="s">
        <v>575</v>
      </c>
      <c r="O628" s="182" t="s">
        <v>1305</v>
      </c>
      <c r="P628" s="182" t="s">
        <v>575</v>
      </c>
      <c r="Q628" s="182" t="s">
        <v>1303</v>
      </c>
      <c r="R628" s="183">
        <v>44141</v>
      </c>
      <c r="S628" s="182" t="s">
        <v>2439</v>
      </c>
      <c r="T628" s="182" t="s">
        <v>575</v>
      </c>
    </row>
    <row r="629" spans="1:20" x14ac:dyDescent="0.35">
      <c r="A629" s="182" t="s">
        <v>1028</v>
      </c>
      <c r="B629" s="182" t="s">
        <v>1029</v>
      </c>
      <c r="C629" s="182" t="s">
        <v>1063</v>
      </c>
      <c r="D629" s="182" t="s">
        <v>1064</v>
      </c>
      <c r="E629" s="182" t="s">
        <v>574</v>
      </c>
      <c r="F629" s="182" t="s">
        <v>853</v>
      </c>
      <c r="G629" s="183">
        <v>44159</v>
      </c>
      <c r="H629" s="182" t="s">
        <v>1032</v>
      </c>
      <c r="I629" s="184">
        <v>4433.25</v>
      </c>
      <c r="J629" s="182" t="s">
        <v>1143</v>
      </c>
      <c r="K629" s="182" t="s">
        <v>1065</v>
      </c>
      <c r="L629" s="182"/>
      <c r="M629" s="182" t="s">
        <v>2440</v>
      </c>
      <c r="N629" s="182" t="s">
        <v>575</v>
      </c>
      <c r="O629" s="182" t="s">
        <v>1067</v>
      </c>
      <c r="P629" s="182" t="s">
        <v>575</v>
      </c>
      <c r="Q629" s="182" t="s">
        <v>1065</v>
      </c>
      <c r="R629" s="183">
        <v>44126</v>
      </c>
      <c r="S629" s="182" t="s">
        <v>2441</v>
      </c>
      <c r="T629" s="182" t="s">
        <v>575</v>
      </c>
    </row>
    <row r="630" spans="1:20" x14ac:dyDescent="0.35">
      <c r="A630" s="182" t="s">
        <v>1028</v>
      </c>
      <c r="B630" s="182" t="s">
        <v>1029</v>
      </c>
      <c r="C630" s="182" t="s">
        <v>1081</v>
      </c>
      <c r="D630" s="182" t="s">
        <v>1082</v>
      </c>
      <c r="E630" s="182" t="s">
        <v>574</v>
      </c>
      <c r="F630" s="182" t="s">
        <v>853</v>
      </c>
      <c r="G630" s="183">
        <v>44159</v>
      </c>
      <c r="H630" s="182" t="s">
        <v>1032</v>
      </c>
      <c r="I630" s="184">
        <v>1424.81</v>
      </c>
      <c r="J630" s="182" t="s">
        <v>2442</v>
      </c>
      <c r="K630" s="182" t="s">
        <v>2443</v>
      </c>
      <c r="L630" s="182"/>
      <c r="M630" s="182" t="s">
        <v>2444</v>
      </c>
      <c r="N630" s="182" t="s">
        <v>575</v>
      </c>
      <c r="O630" s="182" t="s">
        <v>2445</v>
      </c>
      <c r="P630" s="182" t="s">
        <v>575</v>
      </c>
      <c r="Q630" s="182" t="s">
        <v>2443</v>
      </c>
      <c r="R630" s="183">
        <v>44138</v>
      </c>
      <c r="S630" s="182" t="s">
        <v>2446</v>
      </c>
      <c r="T630" s="182" t="s">
        <v>575</v>
      </c>
    </row>
    <row r="631" spans="1:20" x14ac:dyDescent="0.35">
      <c r="A631" s="182" t="s">
        <v>1028</v>
      </c>
      <c r="B631" s="182" t="s">
        <v>1029</v>
      </c>
      <c r="C631" s="182" t="s">
        <v>1063</v>
      </c>
      <c r="D631" s="182" t="s">
        <v>1064</v>
      </c>
      <c r="E631" s="182" t="s">
        <v>574</v>
      </c>
      <c r="F631" s="182" t="s">
        <v>853</v>
      </c>
      <c r="G631" s="183">
        <v>44160</v>
      </c>
      <c r="H631" s="182" t="s">
        <v>1032</v>
      </c>
      <c r="I631" s="184">
        <v>5086.1499999999996</v>
      </c>
      <c r="J631" s="182" t="s">
        <v>1091</v>
      </c>
      <c r="K631" s="182" t="s">
        <v>1092</v>
      </c>
      <c r="L631" s="182"/>
      <c r="M631" s="182" t="s">
        <v>2447</v>
      </c>
      <c r="N631" s="182" t="s">
        <v>575</v>
      </c>
      <c r="O631" s="182" t="s">
        <v>1094</v>
      </c>
      <c r="P631" s="182" t="s">
        <v>575</v>
      </c>
      <c r="Q631" s="182" t="s">
        <v>1092</v>
      </c>
      <c r="R631" s="183">
        <v>44158</v>
      </c>
      <c r="S631" s="182" t="s">
        <v>2448</v>
      </c>
      <c r="T631" s="182" t="s">
        <v>575</v>
      </c>
    </row>
    <row r="632" spans="1:20" x14ac:dyDescent="0.35">
      <c r="A632" s="182" t="s">
        <v>1028</v>
      </c>
      <c r="B632" s="182" t="s">
        <v>1029</v>
      </c>
      <c r="C632" s="182" t="s">
        <v>1063</v>
      </c>
      <c r="D632" s="182" t="s">
        <v>1064</v>
      </c>
      <c r="E632" s="182" t="s">
        <v>574</v>
      </c>
      <c r="F632" s="182" t="s">
        <v>853</v>
      </c>
      <c r="G632" s="183">
        <v>44160</v>
      </c>
      <c r="H632" s="182" t="s">
        <v>1032</v>
      </c>
      <c r="I632" s="184">
        <v>17495.23</v>
      </c>
      <c r="J632" s="182" t="s">
        <v>1091</v>
      </c>
      <c r="K632" s="182" t="s">
        <v>1092</v>
      </c>
      <c r="L632" s="182"/>
      <c r="M632" s="182" t="s">
        <v>2449</v>
      </c>
      <c r="N632" s="182" t="s">
        <v>575</v>
      </c>
      <c r="O632" s="182" t="s">
        <v>1094</v>
      </c>
      <c r="P632" s="182" t="s">
        <v>575</v>
      </c>
      <c r="Q632" s="182" t="s">
        <v>1092</v>
      </c>
      <c r="R632" s="183">
        <v>44158</v>
      </c>
      <c r="S632" s="182" t="s">
        <v>2450</v>
      </c>
      <c r="T632" s="182" t="s">
        <v>575</v>
      </c>
    </row>
    <row r="633" spans="1:20" x14ac:dyDescent="0.35">
      <c r="A633" s="182" t="s">
        <v>1028</v>
      </c>
      <c r="B633" s="182" t="s">
        <v>1029</v>
      </c>
      <c r="C633" s="182" t="s">
        <v>1063</v>
      </c>
      <c r="D633" s="182" t="s">
        <v>1064</v>
      </c>
      <c r="E633" s="182" t="s">
        <v>574</v>
      </c>
      <c r="F633" s="182" t="s">
        <v>853</v>
      </c>
      <c r="G633" s="183">
        <v>44160</v>
      </c>
      <c r="H633" s="182" t="s">
        <v>1032</v>
      </c>
      <c r="I633" s="184">
        <v>3301.12</v>
      </c>
      <c r="J633" s="182" t="s">
        <v>1091</v>
      </c>
      <c r="K633" s="182" t="s">
        <v>1092</v>
      </c>
      <c r="L633" s="182"/>
      <c r="M633" s="182" t="s">
        <v>2451</v>
      </c>
      <c r="N633" s="182" t="s">
        <v>575</v>
      </c>
      <c r="O633" s="182" t="s">
        <v>1094</v>
      </c>
      <c r="P633" s="182" t="s">
        <v>575</v>
      </c>
      <c r="Q633" s="182" t="s">
        <v>1092</v>
      </c>
      <c r="R633" s="183">
        <v>44158</v>
      </c>
      <c r="S633" s="182" t="s">
        <v>2452</v>
      </c>
      <c r="T633" s="182" t="s">
        <v>575</v>
      </c>
    </row>
    <row r="634" spans="1:20" x14ac:dyDescent="0.35">
      <c r="A634" s="182" t="s">
        <v>1028</v>
      </c>
      <c r="B634" s="182" t="s">
        <v>1029</v>
      </c>
      <c r="C634" s="182" t="s">
        <v>1063</v>
      </c>
      <c r="D634" s="182" t="s">
        <v>1064</v>
      </c>
      <c r="E634" s="182" t="s">
        <v>574</v>
      </c>
      <c r="F634" s="182" t="s">
        <v>853</v>
      </c>
      <c r="G634" s="183">
        <v>44160</v>
      </c>
      <c r="H634" s="182" t="s">
        <v>1032</v>
      </c>
      <c r="I634" s="184">
        <v>7944.17</v>
      </c>
      <c r="J634" s="182" t="s">
        <v>1091</v>
      </c>
      <c r="K634" s="182" t="s">
        <v>1092</v>
      </c>
      <c r="L634" s="182"/>
      <c r="M634" s="182" t="s">
        <v>2453</v>
      </c>
      <c r="N634" s="182" t="s">
        <v>575</v>
      </c>
      <c r="O634" s="182" t="s">
        <v>1094</v>
      </c>
      <c r="P634" s="182" t="s">
        <v>575</v>
      </c>
      <c r="Q634" s="182" t="s">
        <v>1092</v>
      </c>
      <c r="R634" s="183">
        <v>44158</v>
      </c>
      <c r="S634" s="182" t="s">
        <v>2454</v>
      </c>
      <c r="T634" s="182" t="s">
        <v>575</v>
      </c>
    </row>
    <row r="635" spans="1:20" x14ac:dyDescent="0.35">
      <c r="A635" s="182" t="s">
        <v>1028</v>
      </c>
      <c r="B635" s="182" t="s">
        <v>1029</v>
      </c>
      <c r="C635" s="182" t="s">
        <v>1063</v>
      </c>
      <c r="D635" s="182" t="s">
        <v>1064</v>
      </c>
      <c r="E635" s="182" t="s">
        <v>574</v>
      </c>
      <c r="F635" s="182" t="s">
        <v>853</v>
      </c>
      <c r="G635" s="183">
        <v>44160</v>
      </c>
      <c r="H635" s="182" t="s">
        <v>1032</v>
      </c>
      <c r="I635" s="184">
        <v>4366.79</v>
      </c>
      <c r="J635" s="182" t="s">
        <v>1091</v>
      </c>
      <c r="K635" s="182" t="s">
        <v>1092</v>
      </c>
      <c r="L635" s="182"/>
      <c r="M635" s="182" t="s">
        <v>2455</v>
      </c>
      <c r="N635" s="182" t="s">
        <v>575</v>
      </c>
      <c r="O635" s="182" t="s">
        <v>1094</v>
      </c>
      <c r="P635" s="182" t="s">
        <v>575</v>
      </c>
      <c r="Q635" s="182" t="s">
        <v>1092</v>
      </c>
      <c r="R635" s="183">
        <v>44158</v>
      </c>
      <c r="S635" s="182" t="s">
        <v>2456</v>
      </c>
      <c r="T635" s="182" t="s">
        <v>575</v>
      </c>
    </row>
    <row r="636" spans="1:20" x14ac:dyDescent="0.35">
      <c r="A636" s="182" t="s">
        <v>1028</v>
      </c>
      <c r="B636" s="182" t="s">
        <v>1029</v>
      </c>
      <c r="C636" s="182" t="s">
        <v>1063</v>
      </c>
      <c r="D636" s="182" t="s">
        <v>1064</v>
      </c>
      <c r="E636" s="182" t="s">
        <v>574</v>
      </c>
      <c r="F636" s="182" t="s">
        <v>853</v>
      </c>
      <c r="G636" s="183">
        <v>44161</v>
      </c>
      <c r="H636" s="182" t="s">
        <v>1032</v>
      </c>
      <c r="I636" s="184">
        <v>6028.16</v>
      </c>
      <c r="J636" s="182" t="s">
        <v>1177</v>
      </c>
      <c r="K636" s="182" t="s">
        <v>1178</v>
      </c>
      <c r="L636" s="182"/>
      <c r="M636" s="182" t="s">
        <v>2457</v>
      </c>
      <c r="N636" s="182" t="s">
        <v>575</v>
      </c>
      <c r="O636" s="182" t="s">
        <v>1180</v>
      </c>
      <c r="P636" s="182" t="s">
        <v>575</v>
      </c>
      <c r="Q636" s="182" t="s">
        <v>1178</v>
      </c>
      <c r="R636" s="183">
        <v>44161</v>
      </c>
      <c r="S636" s="182" t="s">
        <v>2458</v>
      </c>
      <c r="T636" s="182" t="s">
        <v>575</v>
      </c>
    </row>
    <row r="637" spans="1:20" x14ac:dyDescent="0.35">
      <c r="A637" s="182" t="s">
        <v>1028</v>
      </c>
      <c r="B637" s="182" t="s">
        <v>1029</v>
      </c>
      <c r="C637" s="182" t="s">
        <v>1063</v>
      </c>
      <c r="D637" s="182" t="s">
        <v>1064</v>
      </c>
      <c r="E637" s="182" t="s">
        <v>574</v>
      </c>
      <c r="F637" s="182" t="s">
        <v>853</v>
      </c>
      <c r="G637" s="183">
        <v>44161</v>
      </c>
      <c r="H637" s="182" t="s">
        <v>1032</v>
      </c>
      <c r="I637" s="184">
        <v>4196.37</v>
      </c>
      <c r="J637" s="182" t="s">
        <v>1177</v>
      </c>
      <c r="K637" s="182" t="s">
        <v>1178</v>
      </c>
      <c r="L637" s="182"/>
      <c r="M637" s="182" t="s">
        <v>2459</v>
      </c>
      <c r="N637" s="182" t="s">
        <v>575</v>
      </c>
      <c r="O637" s="182" t="s">
        <v>1180</v>
      </c>
      <c r="P637" s="182" t="s">
        <v>575</v>
      </c>
      <c r="Q637" s="182" t="s">
        <v>1178</v>
      </c>
      <c r="R637" s="183">
        <v>44159</v>
      </c>
      <c r="S637" s="182" t="s">
        <v>2460</v>
      </c>
      <c r="T637" s="182" t="s">
        <v>575</v>
      </c>
    </row>
    <row r="638" spans="1:20" x14ac:dyDescent="0.35">
      <c r="A638" s="182" t="s">
        <v>1028</v>
      </c>
      <c r="B638" s="182" t="s">
        <v>1029</v>
      </c>
      <c r="C638" s="182" t="s">
        <v>1063</v>
      </c>
      <c r="D638" s="182" t="s">
        <v>1064</v>
      </c>
      <c r="E638" s="182" t="s">
        <v>574</v>
      </c>
      <c r="F638" s="182" t="s">
        <v>853</v>
      </c>
      <c r="G638" s="183">
        <v>44161</v>
      </c>
      <c r="H638" s="182" t="s">
        <v>1032</v>
      </c>
      <c r="I638" s="184">
        <v>1471.37</v>
      </c>
      <c r="J638" s="182" t="s">
        <v>1177</v>
      </c>
      <c r="K638" s="182" t="s">
        <v>1178</v>
      </c>
      <c r="L638" s="182"/>
      <c r="M638" s="182" t="s">
        <v>2459</v>
      </c>
      <c r="N638" s="182" t="s">
        <v>575</v>
      </c>
      <c r="O638" s="182" t="s">
        <v>1180</v>
      </c>
      <c r="P638" s="182" t="s">
        <v>575</v>
      </c>
      <c r="Q638" s="182" t="s">
        <v>1178</v>
      </c>
      <c r="R638" s="183">
        <v>44159</v>
      </c>
      <c r="S638" s="182" t="s">
        <v>2460</v>
      </c>
      <c r="T638" s="182" t="s">
        <v>575</v>
      </c>
    </row>
    <row r="639" spans="1:20" x14ac:dyDescent="0.35">
      <c r="A639" s="182" t="s">
        <v>1028</v>
      </c>
      <c r="B639" s="182" t="s">
        <v>1029</v>
      </c>
      <c r="C639" s="182" t="s">
        <v>1063</v>
      </c>
      <c r="D639" s="182" t="s">
        <v>1064</v>
      </c>
      <c r="E639" s="182" t="s">
        <v>574</v>
      </c>
      <c r="F639" s="182" t="s">
        <v>853</v>
      </c>
      <c r="G639" s="183">
        <v>44161</v>
      </c>
      <c r="H639" s="182" t="s">
        <v>1032</v>
      </c>
      <c r="I639" s="184">
        <v>520.63</v>
      </c>
      <c r="J639" s="182" t="s">
        <v>1177</v>
      </c>
      <c r="K639" s="182" t="s">
        <v>1178</v>
      </c>
      <c r="L639" s="182"/>
      <c r="M639" s="182" t="s">
        <v>2461</v>
      </c>
      <c r="N639" s="182" t="s">
        <v>575</v>
      </c>
      <c r="O639" s="182" t="s">
        <v>1180</v>
      </c>
      <c r="P639" s="182" t="s">
        <v>575</v>
      </c>
      <c r="Q639" s="182" t="s">
        <v>1178</v>
      </c>
      <c r="R639" s="183">
        <v>44159</v>
      </c>
      <c r="S639" s="182" t="s">
        <v>2462</v>
      </c>
      <c r="T639" s="182" t="s">
        <v>575</v>
      </c>
    </row>
    <row r="640" spans="1:20" x14ac:dyDescent="0.35">
      <c r="A640" s="182" t="s">
        <v>1028</v>
      </c>
      <c r="B640" s="182" t="s">
        <v>1029</v>
      </c>
      <c r="C640" s="182" t="s">
        <v>1030</v>
      </c>
      <c r="D640" s="182" t="s">
        <v>1031</v>
      </c>
      <c r="E640" s="182" t="s">
        <v>574</v>
      </c>
      <c r="F640" s="182" t="s">
        <v>853</v>
      </c>
      <c r="G640" s="183">
        <v>44161</v>
      </c>
      <c r="H640" s="182" t="s">
        <v>1032</v>
      </c>
      <c r="I640" s="184">
        <v>23191.46</v>
      </c>
      <c r="J640" s="182" t="s">
        <v>1033</v>
      </c>
      <c r="K640" s="182" t="s">
        <v>1034</v>
      </c>
      <c r="L640" s="182"/>
      <c r="M640" s="182" t="s">
        <v>2463</v>
      </c>
      <c r="N640" s="182" t="s">
        <v>575</v>
      </c>
      <c r="O640" s="182" t="s">
        <v>1036</v>
      </c>
      <c r="P640" s="182" t="s">
        <v>575</v>
      </c>
      <c r="Q640" s="182" t="s">
        <v>1034</v>
      </c>
      <c r="R640" s="183">
        <v>44154</v>
      </c>
      <c r="S640" s="182" t="s">
        <v>2464</v>
      </c>
      <c r="T640" s="182" t="s">
        <v>575</v>
      </c>
    </row>
    <row r="641" spans="1:20" x14ac:dyDescent="0.35">
      <c r="A641" s="182" t="s">
        <v>1028</v>
      </c>
      <c r="B641" s="182" t="s">
        <v>1029</v>
      </c>
      <c r="C641" s="182" t="s">
        <v>1030</v>
      </c>
      <c r="D641" s="182" t="s">
        <v>1031</v>
      </c>
      <c r="E641" s="182" t="s">
        <v>574</v>
      </c>
      <c r="F641" s="182" t="s">
        <v>853</v>
      </c>
      <c r="G641" s="183">
        <v>44162</v>
      </c>
      <c r="H641" s="182" t="s">
        <v>1032</v>
      </c>
      <c r="I641" s="184">
        <v>35883.660000000003</v>
      </c>
      <c r="J641" s="182" t="s">
        <v>1033</v>
      </c>
      <c r="K641" s="182" t="s">
        <v>1034</v>
      </c>
      <c r="L641" s="182"/>
      <c r="M641" s="182" t="s">
        <v>2465</v>
      </c>
      <c r="N641" s="182" t="s">
        <v>575</v>
      </c>
      <c r="O641" s="182" t="s">
        <v>1036</v>
      </c>
      <c r="P641" s="182" t="s">
        <v>575</v>
      </c>
      <c r="Q641" s="182" t="s">
        <v>1034</v>
      </c>
      <c r="R641" s="183">
        <v>44160</v>
      </c>
      <c r="S641" s="182" t="s">
        <v>2466</v>
      </c>
      <c r="T641" s="182" t="s">
        <v>575</v>
      </c>
    </row>
    <row r="642" spans="1:20" x14ac:dyDescent="0.35">
      <c r="A642" s="182" t="s">
        <v>1028</v>
      </c>
      <c r="B642" s="182" t="s">
        <v>1029</v>
      </c>
      <c r="C642" s="182" t="s">
        <v>1030</v>
      </c>
      <c r="D642" s="182" t="s">
        <v>1031</v>
      </c>
      <c r="E642" s="182" t="s">
        <v>574</v>
      </c>
      <c r="F642" s="182" t="s">
        <v>853</v>
      </c>
      <c r="G642" s="183">
        <v>44162</v>
      </c>
      <c r="H642" s="182" t="s">
        <v>1032</v>
      </c>
      <c r="I642" s="184">
        <v>203.3</v>
      </c>
      <c r="J642" s="182" t="s">
        <v>1033</v>
      </c>
      <c r="K642" s="182" t="s">
        <v>1034</v>
      </c>
      <c r="L642" s="182"/>
      <c r="M642" s="182" t="s">
        <v>2467</v>
      </c>
      <c r="N642" s="182" t="s">
        <v>575</v>
      </c>
      <c r="O642" s="182" t="s">
        <v>1036</v>
      </c>
      <c r="P642" s="182" t="s">
        <v>575</v>
      </c>
      <c r="Q642" s="182" t="s">
        <v>1034</v>
      </c>
      <c r="R642" s="183">
        <v>44160</v>
      </c>
      <c r="S642" s="182" t="s">
        <v>2468</v>
      </c>
      <c r="T642" s="182" t="s">
        <v>575</v>
      </c>
    </row>
    <row r="643" spans="1:20" x14ac:dyDescent="0.35">
      <c r="A643" s="182" t="s">
        <v>1028</v>
      </c>
      <c r="B643" s="182" t="s">
        <v>1029</v>
      </c>
      <c r="C643" s="182" t="s">
        <v>1030</v>
      </c>
      <c r="D643" s="182" t="s">
        <v>1031</v>
      </c>
      <c r="E643" s="182" t="s">
        <v>574</v>
      </c>
      <c r="F643" s="182" t="s">
        <v>853</v>
      </c>
      <c r="G643" s="183">
        <v>44162</v>
      </c>
      <c r="H643" s="182" t="s">
        <v>1032</v>
      </c>
      <c r="I643" s="184">
        <v>146864.48000000001</v>
      </c>
      <c r="J643" s="182" t="s">
        <v>1033</v>
      </c>
      <c r="K643" s="182" t="s">
        <v>1034</v>
      </c>
      <c r="L643" s="182"/>
      <c r="M643" s="182" t="s">
        <v>2469</v>
      </c>
      <c r="N643" s="182" t="s">
        <v>575</v>
      </c>
      <c r="O643" s="182" t="s">
        <v>1036</v>
      </c>
      <c r="P643" s="182" t="s">
        <v>575</v>
      </c>
      <c r="Q643" s="182" t="s">
        <v>1034</v>
      </c>
      <c r="R643" s="183">
        <v>44160</v>
      </c>
      <c r="S643" s="182" t="s">
        <v>2470</v>
      </c>
      <c r="T643" s="182" t="s">
        <v>575</v>
      </c>
    </row>
    <row r="644" spans="1:20" x14ac:dyDescent="0.35">
      <c r="A644" s="182" t="s">
        <v>1028</v>
      </c>
      <c r="B644" s="182" t="s">
        <v>1029</v>
      </c>
      <c r="C644" s="182" t="s">
        <v>1030</v>
      </c>
      <c r="D644" s="182" t="s">
        <v>1031</v>
      </c>
      <c r="E644" s="182" t="s">
        <v>574</v>
      </c>
      <c r="F644" s="182" t="s">
        <v>853</v>
      </c>
      <c r="G644" s="183">
        <v>44162</v>
      </c>
      <c r="H644" s="182" t="s">
        <v>1032</v>
      </c>
      <c r="I644" s="184">
        <v>27111.11</v>
      </c>
      <c r="J644" s="182" t="s">
        <v>1033</v>
      </c>
      <c r="K644" s="182" t="s">
        <v>1034</v>
      </c>
      <c r="L644" s="182"/>
      <c r="M644" s="182" t="s">
        <v>2471</v>
      </c>
      <c r="N644" s="182" t="s">
        <v>575</v>
      </c>
      <c r="O644" s="182" t="s">
        <v>1036</v>
      </c>
      <c r="P644" s="182" t="s">
        <v>575</v>
      </c>
      <c r="Q644" s="182" t="s">
        <v>1034</v>
      </c>
      <c r="R644" s="183">
        <v>44160</v>
      </c>
      <c r="S644" s="182" t="s">
        <v>2472</v>
      </c>
      <c r="T644" s="182" t="s">
        <v>575</v>
      </c>
    </row>
    <row r="645" spans="1:20" x14ac:dyDescent="0.35">
      <c r="A645" s="182" t="s">
        <v>1028</v>
      </c>
      <c r="B645" s="182" t="s">
        <v>1029</v>
      </c>
      <c r="C645" s="182" t="s">
        <v>1030</v>
      </c>
      <c r="D645" s="182" t="s">
        <v>1031</v>
      </c>
      <c r="E645" s="182" t="s">
        <v>574</v>
      </c>
      <c r="F645" s="182" t="s">
        <v>853</v>
      </c>
      <c r="G645" s="183">
        <v>44162</v>
      </c>
      <c r="H645" s="182" t="s">
        <v>1032</v>
      </c>
      <c r="I645" s="184">
        <v>1209.49</v>
      </c>
      <c r="J645" s="182" t="s">
        <v>1033</v>
      </c>
      <c r="K645" s="182" t="s">
        <v>1034</v>
      </c>
      <c r="L645" s="182"/>
      <c r="M645" s="182" t="s">
        <v>2473</v>
      </c>
      <c r="N645" s="182" t="s">
        <v>575</v>
      </c>
      <c r="O645" s="182" t="s">
        <v>1036</v>
      </c>
      <c r="P645" s="182" t="s">
        <v>575</v>
      </c>
      <c r="Q645" s="182" t="s">
        <v>1034</v>
      </c>
      <c r="R645" s="183">
        <v>44160</v>
      </c>
      <c r="S645" s="182" t="s">
        <v>2474</v>
      </c>
      <c r="T645" s="182" t="s">
        <v>575</v>
      </c>
    </row>
    <row r="646" spans="1:20" x14ac:dyDescent="0.35">
      <c r="A646" s="182" t="s">
        <v>1028</v>
      </c>
      <c r="B646" s="182" t="s">
        <v>1029</v>
      </c>
      <c r="C646" s="182" t="s">
        <v>1030</v>
      </c>
      <c r="D646" s="182" t="s">
        <v>1031</v>
      </c>
      <c r="E646" s="182" t="s">
        <v>574</v>
      </c>
      <c r="F646" s="182" t="s">
        <v>853</v>
      </c>
      <c r="G646" s="183">
        <v>44162</v>
      </c>
      <c r="H646" s="182" t="s">
        <v>1032</v>
      </c>
      <c r="I646" s="184">
        <v>856.07</v>
      </c>
      <c r="J646" s="182" t="s">
        <v>1033</v>
      </c>
      <c r="K646" s="182" t="s">
        <v>1034</v>
      </c>
      <c r="L646" s="182"/>
      <c r="M646" s="182" t="s">
        <v>2475</v>
      </c>
      <c r="N646" s="182" t="s">
        <v>575</v>
      </c>
      <c r="O646" s="182" t="s">
        <v>1036</v>
      </c>
      <c r="P646" s="182" t="s">
        <v>575</v>
      </c>
      <c r="Q646" s="182" t="s">
        <v>1034</v>
      </c>
      <c r="R646" s="183">
        <v>44160</v>
      </c>
      <c r="S646" s="182" t="s">
        <v>2476</v>
      </c>
      <c r="T646" s="182" t="s">
        <v>575</v>
      </c>
    </row>
    <row r="647" spans="1:20" x14ac:dyDescent="0.35">
      <c r="A647" s="182" t="s">
        <v>1028</v>
      </c>
      <c r="B647" s="182" t="s">
        <v>1029</v>
      </c>
      <c r="C647" s="182" t="s">
        <v>1030</v>
      </c>
      <c r="D647" s="182" t="s">
        <v>1031</v>
      </c>
      <c r="E647" s="182" t="s">
        <v>574</v>
      </c>
      <c r="F647" s="182" t="s">
        <v>853</v>
      </c>
      <c r="G647" s="183">
        <v>44162</v>
      </c>
      <c r="H647" s="182" t="s">
        <v>1032</v>
      </c>
      <c r="I647" s="184">
        <v>1380.09</v>
      </c>
      <c r="J647" s="182" t="s">
        <v>1033</v>
      </c>
      <c r="K647" s="182" t="s">
        <v>1034</v>
      </c>
      <c r="L647" s="182"/>
      <c r="M647" s="182" t="s">
        <v>2477</v>
      </c>
      <c r="N647" s="182" t="s">
        <v>575</v>
      </c>
      <c r="O647" s="182" t="s">
        <v>1036</v>
      </c>
      <c r="P647" s="182" t="s">
        <v>575</v>
      </c>
      <c r="Q647" s="182" t="s">
        <v>1034</v>
      </c>
      <c r="R647" s="183">
        <v>44160</v>
      </c>
      <c r="S647" s="182" t="s">
        <v>2478</v>
      </c>
      <c r="T647" s="182" t="s">
        <v>575</v>
      </c>
    </row>
    <row r="648" spans="1:20" x14ac:dyDescent="0.35">
      <c r="A648" s="182" t="s">
        <v>1028</v>
      </c>
      <c r="B648" s="182" t="s">
        <v>1029</v>
      </c>
      <c r="C648" s="182" t="s">
        <v>1030</v>
      </c>
      <c r="D648" s="182" t="s">
        <v>1031</v>
      </c>
      <c r="E648" s="182" t="s">
        <v>574</v>
      </c>
      <c r="F648" s="182" t="s">
        <v>853</v>
      </c>
      <c r="G648" s="183">
        <v>44162</v>
      </c>
      <c r="H648" s="182" t="s">
        <v>1032</v>
      </c>
      <c r="I648" s="184">
        <v>9405.94</v>
      </c>
      <c r="J648" s="182" t="s">
        <v>1033</v>
      </c>
      <c r="K648" s="182" t="s">
        <v>1034</v>
      </c>
      <c r="L648" s="182"/>
      <c r="M648" s="182" t="s">
        <v>2479</v>
      </c>
      <c r="N648" s="182" t="s">
        <v>575</v>
      </c>
      <c r="O648" s="182" t="s">
        <v>1036</v>
      </c>
      <c r="P648" s="182" t="s">
        <v>575</v>
      </c>
      <c r="Q648" s="182" t="s">
        <v>1034</v>
      </c>
      <c r="R648" s="183">
        <v>44160</v>
      </c>
      <c r="S648" s="182" t="s">
        <v>2480</v>
      </c>
      <c r="T648" s="182" t="s">
        <v>575</v>
      </c>
    </row>
    <row r="649" spans="1:20" x14ac:dyDescent="0.35">
      <c r="A649" s="182" t="s">
        <v>1028</v>
      </c>
      <c r="B649" s="182" t="s">
        <v>1029</v>
      </c>
      <c r="C649" s="182" t="s">
        <v>1030</v>
      </c>
      <c r="D649" s="182" t="s">
        <v>1031</v>
      </c>
      <c r="E649" s="182" t="s">
        <v>574</v>
      </c>
      <c r="F649" s="182" t="s">
        <v>853</v>
      </c>
      <c r="G649" s="183">
        <v>44162</v>
      </c>
      <c r="H649" s="182" t="s">
        <v>1032</v>
      </c>
      <c r="I649" s="184">
        <v>2089.89</v>
      </c>
      <c r="J649" s="182" t="s">
        <v>1033</v>
      </c>
      <c r="K649" s="182" t="s">
        <v>1034</v>
      </c>
      <c r="L649" s="182"/>
      <c r="M649" s="182" t="s">
        <v>2481</v>
      </c>
      <c r="N649" s="182" t="s">
        <v>575</v>
      </c>
      <c r="O649" s="182" t="s">
        <v>1036</v>
      </c>
      <c r="P649" s="182" t="s">
        <v>575</v>
      </c>
      <c r="Q649" s="182" t="s">
        <v>1034</v>
      </c>
      <c r="R649" s="183">
        <v>44160</v>
      </c>
      <c r="S649" s="182" t="s">
        <v>2482</v>
      </c>
      <c r="T649" s="182" t="s">
        <v>575</v>
      </c>
    </row>
    <row r="650" spans="1:20" x14ac:dyDescent="0.35">
      <c r="A650" s="182" t="s">
        <v>1028</v>
      </c>
      <c r="B650" s="182" t="s">
        <v>1029</v>
      </c>
      <c r="C650" s="182" t="s">
        <v>1030</v>
      </c>
      <c r="D650" s="182" t="s">
        <v>1031</v>
      </c>
      <c r="E650" s="182" t="s">
        <v>574</v>
      </c>
      <c r="F650" s="182" t="s">
        <v>853</v>
      </c>
      <c r="G650" s="183">
        <v>44162</v>
      </c>
      <c r="H650" s="182" t="s">
        <v>1032</v>
      </c>
      <c r="I650" s="184">
        <v>43294.12</v>
      </c>
      <c r="J650" s="182" t="s">
        <v>1033</v>
      </c>
      <c r="K650" s="182" t="s">
        <v>1034</v>
      </c>
      <c r="L650" s="182"/>
      <c r="M650" s="182" t="s">
        <v>2483</v>
      </c>
      <c r="N650" s="182" t="s">
        <v>575</v>
      </c>
      <c r="O650" s="182" t="s">
        <v>1036</v>
      </c>
      <c r="P650" s="182" t="s">
        <v>575</v>
      </c>
      <c r="Q650" s="182" t="s">
        <v>1034</v>
      </c>
      <c r="R650" s="183">
        <v>44160</v>
      </c>
      <c r="S650" s="182" t="s">
        <v>2484</v>
      </c>
      <c r="T650" s="182" t="s">
        <v>575</v>
      </c>
    </row>
    <row r="651" spans="1:20" x14ac:dyDescent="0.35">
      <c r="A651" s="182" t="s">
        <v>1028</v>
      </c>
      <c r="B651" s="182" t="s">
        <v>1029</v>
      </c>
      <c r="C651" s="182" t="s">
        <v>1030</v>
      </c>
      <c r="D651" s="182" t="s">
        <v>1031</v>
      </c>
      <c r="E651" s="182" t="s">
        <v>574</v>
      </c>
      <c r="F651" s="182" t="s">
        <v>853</v>
      </c>
      <c r="G651" s="183">
        <v>44162</v>
      </c>
      <c r="H651" s="182" t="s">
        <v>1032</v>
      </c>
      <c r="I651" s="184">
        <v>2358.1999999999998</v>
      </c>
      <c r="J651" s="182" t="s">
        <v>1033</v>
      </c>
      <c r="K651" s="182" t="s">
        <v>1034</v>
      </c>
      <c r="L651" s="182"/>
      <c r="M651" s="182" t="s">
        <v>2485</v>
      </c>
      <c r="N651" s="182" t="s">
        <v>575</v>
      </c>
      <c r="O651" s="182" t="s">
        <v>1036</v>
      </c>
      <c r="P651" s="182" t="s">
        <v>575</v>
      </c>
      <c r="Q651" s="182" t="s">
        <v>1034</v>
      </c>
      <c r="R651" s="183">
        <v>44160</v>
      </c>
      <c r="S651" s="182" t="s">
        <v>2486</v>
      </c>
      <c r="T651" s="182" t="s">
        <v>575</v>
      </c>
    </row>
    <row r="652" spans="1:20" x14ac:dyDescent="0.35">
      <c r="A652" s="182" t="s">
        <v>1028</v>
      </c>
      <c r="B652" s="182" t="s">
        <v>1029</v>
      </c>
      <c r="C652" s="182" t="s">
        <v>1030</v>
      </c>
      <c r="D652" s="182" t="s">
        <v>1031</v>
      </c>
      <c r="E652" s="182" t="s">
        <v>574</v>
      </c>
      <c r="F652" s="182" t="s">
        <v>853</v>
      </c>
      <c r="G652" s="183">
        <v>44162</v>
      </c>
      <c r="H652" s="182" t="s">
        <v>1032</v>
      </c>
      <c r="I652" s="184">
        <v>3652.32</v>
      </c>
      <c r="J652" s="182" t="s">
        <v>1033</v>
      </c>
      <c r="K652" s="182" t="s">
        <v>1034</v>
      </c>
      <c r="L652" s="182"/>
      <c r="M652" s="182" t="s">
        <v>2487</v>
      </c>
      <c r="N652" s="182" t="s">
        <v>575</v>
      </c>
      <c r="O652" s="182" t="s">
        <v>1036</v>
      </c>
      <c r="P652" s="182" t="s">
        <v>575</v>
      </c>
      <c r="Q652" s="182" t="s">
        <v>1034</v>
      </c>
      <c r="R652" s="183">
        <v>44160</v>
      </c>
      <c r="S652" s="182" t="s">
        <v>2488</v>
      </c>
      <c r="T652" s="182" t="s">
        <v>575</v>
      </c>
    </row>
    <row r="653" spans="1:20" x14ac:dyDescent="0.35">
      <c r="A653" s="182" t="s">
        <v>1028</v>
      </c>
      <c r="B653" s="182" t="s">
        <v>1029</v>
      </c>
      <c r="C653" s="182" t="s">
        <v>1030</v>
      </c>
      <c r="D653" s="182" t="s">
        <v>1031</v>
      </c>
      <c r="E653" s="182" t="s">
        <v>574</v>
      </c>
      <c r="F653" s="182" t="s">
        <v>853</v>
      </c>
      <c r="G653" s="183">
        <v>44162</v>
      </c>
      <c r="H653" s="182" t="s">
        <v>1032</v>
      </c>
      <c r="I653" s="184">
        <v>68133.740000000005</v>
      </c>
      <c r="J653" s="182" t="s">
        <v>1033</v>
      </c>
      <c r="K653" s="182" t="s">
        <v>1034</v>
      </c>
      <c r="L653" s="182"/>
      <c r="M653" s="182" t="s">
        <v>2489</v>
      </c>
      <c r="N653" s="182" t="s">
        <v>575</v>
      </c>
      <c r="O653" s="182" t="s">
        <v>1036</v>
      </c>
      <c r="P653" s="182" t="s">
        <v>575</v>
      </c>
      <c r="Q653" s="182" t="s">
        <v>1034</v>
      </c>
      <c r="R653" s="183">
        <v>44160</v>
      </c>
      <c r="S653" s="182" t="s">
        <v>2490</v>
      </c>
      <c r="T653" s="182" t="s">
        <v>575</v>
      </c>
    </row>
    <row r="654" spans="1:20" x14ac:dyDescent="0.35">
      <c r="A654" s="182" t="s">
        <v>1028</v>
      </c>
      <c r="B654" s="182" t="s">
        <v>1029</v>
      </c>
      <c r="C654" s="182" t="s">
        <v>1063</v>
      </c>
      <c r="D654" s="182" t="s">
        <v>1064</v>
      </c>
      <c r="E654" s="182" t="s">
        <v>574</v>
      </c>
      <c r="F654" s="182" t="s">
        <v>853</v>
      </c>
      <c r="G654" s="183">
        <v>44165</v>
      </c>
      <c r="H654" s="182" t="s">
        <v>1032</v>
      </c>
      <c r="I654" s="184">
        <v>4433.25</v>
      </c>
      <c r="J654" s="182" t="s">
        <v>1143</v>
      </c>
      <c r="K654" s="182" t="s">
        <v>1065</v>
      </c>
      <c r="L654" s="182"/>
      <c r="M654" s="182" t="s">
        <v>2491</v>
      </c>
      <c r="N654" s="182" t="s">
        <v>575</v>
      </c>
      <c r="O654" s="182" t="s">
        <v>1067</v>
      </c>
      <c r="P654" s="182" t="s">
        <v>575</v>
      </c>
      <c r="Q654" s="182" t="s">
        <v>1065</v>
      </c>
      <c r="R654" s="183">
        <v>44140</v>
      </c>
      <c r="S654" s="182" t="s">
        <v>2492</v>
      </c>
      <c r="T654" s="182" t="s">
        <v>575</v>
      </c>
    </row>
    <row r="655" spans="1:20" x14ac:dyDescent="0.35">
      <c r="A655" s="182" t="s">
        <v>1028</v>
      </c>
      <c r="B655" s="182" t="s">
        <v>1029</v>
      </c>
      <c r="C655" s="182" t="s">
        <v>1030</v>
      </c>
      <c r="D655" s="182" t="s">
        <v>1031</v>
      </c>
      <c r="E655" s="182" t="s">
        <v>574</v>
      </c>
      <c r="F655" s="182" t="s">
        <v>853</v>
      </c>
      <c r="G655" s="183">
        <v>44165</v>
      </c>
      <c r="H655" s="182" t="s">
        <v>1032</v>
      </c>
      <c r="I655" s="184">
        <v>7235.84</v>
      </c>
      <c r="J655" s="182" t="s">
        <v>1112</v>
      </c>
      <c r="K655" s="182" t="s">
        <v>1123</v>
      </c>
      <c r="L655" s="182"/>
      <c r="M655" s="182" t="s">
        <v>2493</v>
      </c>
      <c r="N655" s="182" t="s">
        <v>575</v>
      </c>
      <c r="O655" s="182" t="s">
        <v>1125</v>
      </c>
      <c r="P655" s="182" t="s">
        <v>575</v>
      </c>
      <c r="Q655" s="182" t="s">
        <v>1123</v>
      </c>
      <c r="R655" s="183">
        <v>44161</v>
      </c>
      <c r="S655" s="182" t="s">
        <v>2494</v>
      </c>
      <c r="T655" s="182" t="s">
        <v>575</v>
      </c>
    </row>
    <row r="656" spans="1:20" x14ac:dyDescent="0.35">
      <c r="A656" s="182" t="s">
        <v>1028</v>
      </c>
      <c r="B656" s="182" t="s">
        <v>1029</v>
      </c>
      <c r="C656" s="182" t="s">
        <v>1030</v>
      </c>
      <c r="D656" s="182" t="s">
        <v>1031</v>
      </c>
      <c r="E656" s="182" t="s">
        <v>574</v>
      </c>
      <c r="F656" s="182" t="s">
        <v>853</v>
      </c>
      <c r="G656" s="183">
        <v>44165</v>
      </c>
      <c r="H656" s="182" t="s">
        <v>1032</v>
      </c>
      <c r="I656" s="184">
        <v>6164.57</v>
      </c>
      <c r="J656" s="182" t="s">
        <v>1112</v>
      </c>
      <c r="K656" s="182" t="s">
        <v>1113</v>
      </c>
      <c r="L656" s="182"/>
      <c r="M656" s="182" t="s">
        <v>2495</v>
      </c>
      <c r="N656" s="182" t="s">
        <v>575</v>
      </c>
      <c r="O656" s="182" t="s">
        <v>1115</v>
      </c>
      <c r="P656" s="182" t="s">
        <v>575</v>
      </c>
      <c r="Q656" s="182" t="s">
        <v>1113</v>
      </c>
      <c r="R656" s="183">
        <v>44161</v>
      </c>
      <c r="S656" s="182" t="s">
        <v>2496</v>
      </c>
      <c r="T656" s="182" t="s">
        <v>575</v>
      </c>
    </row>
    <row r="657" spans="1:20" x14ac:dyDescent="0.35">
      <c r="A657" s="182" t="s">
        <v>1028</v>
      </c>
      <c r="B657" s="182" t="s">
        <v>1029</v>
      </c>
      <c r="C657" s="182" t="s">
        <v>1030</v>
      </c>
      <c r="D657" s="182" t="s">
        <v>1031</v>
      </c>
      <c r="E657" s="182" t="s">
        <v>574</v>
      </c>
      <c r="F657" s="182" t="s">
        <v>853</v>
      </c>
      <c r="G657" s="183">
        <v>44165</v>
      </c>
      <c r="H657" s="182" t="s">
        <v>1032</v>
      </c>
      <c r="I657" s="184">
        <v>13269.14</v>
      </c>
      <c r="J657" s="182" t="s">
        <v>1112</v>
      </c>
      <c r="K657" s="182" t="s">
        <v>1123</v>
      </c>
      <c r="L657" s="182"/>
      <c r="M657" s="182" t="s">
        <v>2497</v>
      </c>
      <c r="N657" s="182" t="s">
        <v>575</v>
      </c>
      <c r="O657" s="182" t="s">
        <v>1125</v>
      </c>
      <c r="P657" s="182" t="s">
        <v>575</v>
      </c>
      <c r="Q657" s="182" t="s">
        <v>1123</v>
      </c>
      <c r="R657" s="183">
        <v>44161</v>
      </c>
      <c r="S657" s="182" t="s">
        <v>2498</v>
      </c>
      <c r="T657" s="182" t="s">
        <v>575</v>
      </c>
    </row>
    <row r="658" spans="1:20" x14ac:dyDescent="0.35">
      <c r="A658" s="182" t="s">
        <v>1028</v>
      </c>
      <c r="B658" s="182" t="s">
        <v>1029</v>
      </c>
      <c r="C658" s="182" t="s">
        <v>1030</v>
      </c>
      <c r="D658" s="182" t="s">
        <v>1031</v>
      </c>
      <c r="E658" s="182" t="s">
        <v>574</v>
      </c>
      <c r="F658" s="182" t="s">
        <v>853</v>
      </c>
      <c r="G658" s="183">
        <v>44165</v>
      </c>
      <c r="H658" s="182" t="s">
        <v>1032</v>
      </c>
      <c r="I658" s="184">
        <v>11148.46</v>
      </c>
      <c r="J658" s="182" t="s">
        <v>1112</v>
      </c>
      <c r="K658" s="182" t="s">
        <v>1113</v>
      </c>
      <c r="L658" s="182"/>
      <c r="M658" s="182" t="s">
        <v>2499</v>
      </c>
      <c r="N658" s="182" t="s">
        <v>575</v>
      </c>
      <c r="O658" s="182" t="s">
        <v>1115</v>
      </c>
      <c r="P658" s="182" t="s">
        <v>575</v>
      </c>
      <c r="Q658" s="182" t="s">
        <v>1113</v>
      </c>
      <c r="R658" s="183">
        <v>44161</v>
      </c>
      <c r="S658" s="182" t="s">
        <v>2500</v>
      </c>
      <c r="T658" s="182" t="s">
        <v>575</v>
      </c>
    </row>
    <row r="659" spans="1:20" x14ac:dyDescent="0.35">
      <c r="A659" s="182" t="s">
        <v>1028</v>
      </c>
      <c r="B659" s="182" t="s">
        <v>1029</v>
      </c>
      <c r="C659" s="182" t="s">
        <v>1030</v>
      </c>
      <c r="D659" s="182" t="s">
        <v>1031</v>
      </c>
      <c r="E659" s="182" t="s">
        <v>574</v>
      </c>
      <c r="F659" s="182" t="s">
        <v>853</v>
      </c>
      <c r="G659" s="183">
        <v>44165</v>
      </c>
      <c r="H659" s="182" t="s">
        <v>1032</v>
      </c>
      <c r="I659" s="184">
        <v>3473</v>
      </c>
      <c r="J659" s="182" t="s">
        <v>1112</v>
      </c>
      <c r="K659" s="182" t="s">
        <v>1123</v>
      </c>
      <c r="L659" s="182"/>
      <c r="M659" s="182" t="s">
        <v>2501</v>
      </c>
      <c r="N659" s="182" t="s">
        <v>575</v>
      </c>
      <c r="O659" s="182" t="s">
        <v>1125</v>
      </c>
      <c r="P659" s="182" t="s">
        <v>575</v>
      </c>
      <c r="Q659" s="182" t="s">
        <v>1123</v>
      </c>
      <c r="R659" s="183">
        <v>44161</v>
      </c>
      <c r="S659" s="182" t="s">
        <v>2502</v>
      </c>
      <c r="T659" s="182" t="s">
        <v>575</v>
      </c>
    </row>
    <row r="660" spans="1:20" x14ac:dyDescent="0.35">
      <c r="A660" s="182" t="s">
        <v>1028</v>
      </c>
      <c r="B660" s="182" t="s">
        <v>1029</v>
      </c>
      <c r="C660" s="182" t="s">
        <v>1030</v>
      </c>
      <c r="D660" s="182" t="s">
        <v>1031</v>
      </c>
      <c r="E660" s="182" t="s">
        <v>574</v>
      </c>
      <c r="F660" s="182" t="s">
        <v>853</v>
      </c>
      <c r="G660" s="183">
        <v>44165</v>
      </c>
      <c r="H660" s="182" t="s">
        <v>1032</v>
      </c>
      <c r="I660" s="184">
        <v>15523.97</v>
      </c>
      <c r="J660" s="182" t="s">
        <v>1112</v>
      </c>
      <c r="K660" s="182" t="s">
        <v>1113</v>
      </c>
      <c r="L660" s="182"/>
      <c r="M660" s="182" t="s">
        <v>2503</v>
      </c>
      <c r="N660" s="182" t="s">
        <v>575</v>
      </c>
      <c r="O660" s="182" t="s">
        <v>1115</v>
      </c>
      <c r="P660" s="182" t="s">
        <v>575</v>
      </c>
      <c r="Q660" s="182" t="s">
        <v>1113</v>
      </c>
      <c r="R660" s="183">
        <v>44161</v>
      </c>
      <c r="S660" s="182" t="s">
        <v>2504</v>
      </c>
      <c r="T660" s="182" t="s">
        <v>575</v>
      </c>
    </row>
    <row r="661" spans="1:20" x14ac:dyDescent="0.35">
      <c r="A661" s="182" t="s">
        <v>1028</v>
      </c>
      <c r="B661" s="182" t="s">
        <v>1029</v>
      </c>
      <c r="C661" s="182" t="s">
        <v>1030</v>
      </c>
      <c r="D661" s="182" t="s">
        <v>1031</v>
      </c>
      <c r="E661" s="182" t="s">
        <v>574</v>
      </c>
      <c r="F661" s="182" t="s">
        <v>853</v>
      </c>
      <c r="G661" s="183">
        <v>44165</v>
      </c>
      <c r="H661" s="182" t="s">
        <v>1032</v>
      </c>
      <c r="I661" s="184">
        <v>7193.37</v>
      </c>
      <c r="J661" s="182" t="s">
        <v>1112</v>
      </c>
      <c r="K661" s="182" t="s">
        <v>1113</v>
      </c>
      <c r="L661" s="182"/>
      <c r="M661" s="182" t="s">
        <v>2505</v>
      </c>
      <c r="N661" s="182" t="s">
        <v>575</v>
      </c>
      <c r="O661" s="182" t="s">
        <v>1115</v>
      </c>
      <c r="P661" s="182" t="s">
        <v>575</v>
      </c>
      <c r="Q661" s="182" t="s">
        <v>1113</v>
      </c>
      <c r="R661" s="183">
        <v>44161</v>
      </c>
      <c r="S661" s="182" t="s">
        <v>2506</v>
      </c>
      <c r="T661" s="182" t="s">
        <v>575</v>
      </c>
    </row>
    <row r="662" spans="1:20" x14ac:dyDescent="0.35">
      <c r="A662" s="182" t="s">
        <v>1028</v>
      </c>
      <c r="B662" s="182" t="s">
        <v>1029</v>
      </c>
      <c r="C662" s="182" t="s">
        <v>2507</v>
      </c>
      <c r="D662" s="182" t="s">
        <v>2508</v>
      </c>
      <c r="E662" s="182" t="s">
        <v>1188</v>
      </c>
      <c r="F662" s="182" t="s">
        <v>743</v>
      </c>
      <c r="G662" s="183">
        <v>44166</v>
      </c>
      <c r="H662" s="182" t="s">
        <v>1032</v>
      </c>
      <c r="I662" s="184">
        <v>3360.55</v>
      </c>
      <c r="J662" s="182" t="s">
        <v>2509</v>
      </c>
      <c r="K662" s="182" t="s">
        <v>575</v>
      </c>
      <c r="L662" s="182"/>
      <c r="M662" s="182" t="s">
        <v>2510</v>
      </c>
      <c r="N662" s="182" t="s">
        <v>575</v>
      </c>
      <c r="O662" s="182" t="s">
        <v>575</v>
      </c>
      <c r="P662" s="182" t="s">
        <v>575</v>
      </c>
      <c r="Q662" s="182" t="s">
        <v>2511</v>
      </c>
      <c r="R662" s="183">
        <v>44166</v>
      </c>
      <c r="S662" s="182" t="s">
        <v>2512</v>
      </c>
      <c r="T662" s="182" t="s">
        <v>2513</v>
      </c>
    </row>
    <row r="663" spans="1:20" x14ac:dyDescent="0.35">
      <c r="A663" s="182" t="s">
        <v>1028</v>
      </c>
      <c r="B663" s="182" t="s">
        <v>1029</v>
      </c>
      <c r="C663" s="182" t="s">
        <v>2507</v>
      </c>
      <c r="D663" s="182" t="s">
        <v>2508</v>
      </c>
      <c r="E663" s="182" t="s">
        <v>1188</v>
      </c>
      <c r="F663" s="182" t="s">
        <v>743</v>
      </c>
      <c r="G663" s="183">
        <v>44166</v>
      </c>
      <c r="H663" s="182" t="s">
        <v>1032</v>
      </c>
      <c r="I663" s="184">
        <v>1894.79</v>
      </c>
      <c r="J663" s="182" t="s">
        <v>2509</v>
      </c>
      <c r="K663" s="182" t="s">
        <v>575</v>
      </c>
      <c r="L663" s="182"/>
      <c r="M663" s="182" t="s">
        <v>2514</v>
      </c>
      <c r="N663" s="182" t="s">
        <v>575</v>
      </c>
      <c r="O663" s="182" t="s">
        <v>575</v>
      </c>
      <c r="P663" s="182" t="s">
        <v>575</v>
      </c>
      <c r="Q663" s="182" t="s">
        <v>2511</v>
      </c>
      <c r="R663" s="183">
        <v>44166</v>
      </c>
      <c r="S663" s="182" t="s">
        <v>2515</v>
      </c>
      <c r="T663" s="182" t="s">
        <v>2513</v>
      </c>
    </row>
    <row r="664" spans="1:20" x14ac:dyDescent="0.35">
      <c r="A664" s="182" t="s">
        <v>1028</v>
      </c>
      <c r="B664" s="182" t="s">
        <v>1029</v>
      </c>
      <c r="C664" s="182" t="s">
        <v>2507</v>
      </c>
      <c r="D664" s="182" t="s">
        <v>2508</v>
      </c>
      <c r="E664" s="182" t="s">
        <v>1188</v>
      </c>
      <c r="F664" s="182" t="s">
        <v>743</v>
      </c>
      <c r="G664" s="183">
        <v>44166</v>
      </c>
      <c r="H664" s="182" t="s">
        <v>1032</v>
      </c>
      <c r="I664" s="184">
        <v>22496.65</v>
      </c>
      <c r="J664" s="182" t="s">
        <v>2509</v>
      </c>
      <c r="K664" s="182" t="s">
        <v>575</v>
      </c>
      <c r="L664" s="182"/>
      <c r="M664" s="182" t="s">
        <v>2514</v>
      </c>
      <c r="N664" s="182" t="s">
        <v>575</v>
      </c>
      <c r="O664" s="182" t="s">
        <v>575</v>
      </c>
      <c r="P664" s="182" t="s">
        <v>575</v>
      </c>
      <c r="Q664" s="182" t="s">
        <v>2511</v>
      </c>
      <c r="R664" s="183">
        <v>44166</v>
      </c>
      <c r="S664" s="182" t="s">
        <v>2515</v>
      </c>
      <c r="T664" s="182" t="s">
        <v>2513</v>
      </c>
    </row>
    <row r="665" spans="1:20" x14ac:dyDescent="0.35">
      <c r="A665" s="182" t="s">
        <v>1028</v>
      </c>
      <c r="B665" s="182" t="s">
        <v>1029</v>
      </c>
      <c r="C665" s="182" t="s">
        <v>2507</v>
      </c>
      <c r="D665" s="182" t="s">
        <v>2508</v>
      </c>
      <c r="E665" s="182" t="s">
        <v>1188</v>
      </c>
      <c r="F665" s="182" t="s">
        <v>743</v>
      </c>
      <c r="G665" s="183">
        <v>44166</v>
      </c>
      <c r="H665" s="182" t="s">
        <v>1032</v>
      </c>
      <c r="I665" s="184">
        <v>11196.25</v>
      </c>
      <c r="J665" s="182" t="s">
        <v>2509</v>
      </c>
      <c r="K665" s="182" t="s">
        <v>575</v>
      </c>
      <c r="L665" s="182"/>
      <c r="M665" s="182" t="s">
        <v>2516</v>
      </c>
      <c r="N665" s="182" t="s">
        <v>575</v>
      </c>
      <c r="O665" s="182" t="s">
        <v>575</v>
      </c>
      <c r="P665" s="182" t="s">
        <v>575</v>
      </c>
      <c r="Q665" s="182" t="s">
        <v>2511</v>
      </c>
      <c r="R665" s="183">
        <v>44166</v>
      </c>
      <c r="S665" s="182" t="s">
        <v>2517</v>
      </c>
      <c r="T665" s="182" t="s">
        <v>2513</v>
      </c>
    </row>
    <row r="666" spans="1:20" x14ac:dyDescent="0.35">
      <c r="A666" s="182" t="s">
        <v>1028</v>
      </c>
      <c r="B666" s="182" t="s">
        <v>1029</v>
      </c>
      <c r="C666" s="182" t="s">
        <v>2507</v>
      </c>
      <c r="D666" s="182" t="s">
        <v>2508</v>
      </c>
      <c r="E666" s="182" t="s">
        <v>1188</v>
      </c>
      <c r="F666" s="182" t="s">
        <v>743</v>
      </c>
      <c r="G666" s="183">
        <v>44166</v>
      </c>
      <c r="H666" s="182" t="s">
        <v>1032</v>
      </c>
      <c r="I666" s="184">
        <v>5921.02</v>
      </c>
      <c r="J666" s="182" t="s">
        <v>2509</v>
      </c>
      <c r="K666" s="182" t="s">
        <v>575</v>
      </c>
      <c r="L666" s="182"/>
      <c r="M666" s="182" t="s">
        <v>2516</v>
      </c>
      <c r="N666" s="182" t="s">
        <v>575</v>
      </c>
      <c r="O666" s="182" t="s">
        <v>575</v>
      </c>
      <c r="P666" s="182" t="s">
        <v>575</v>
      </c>
      <c r="Q666" s="182" t="s">
        <v>2511</v>
      </c>
      <c r="R666" s="183">
        <v>44166</v>
      </c>
      <c r="S666" s="182" t="s">
        <v>2517</v>
      </c>
      <c r="T666" s="182" t="s">
        <v>2513</v>
      </c>
    </row>
    <row r="667" spans="1:20" x14ac:dyDescent="0.35">
      <c r="A667" s="182" t="s">
        <v>1028</v>
      </c>
      <c r="B667" s="182" t="s">
        <v>1029</v>
      </c>
      <c r="C667" s="182" t="s">
        <v>2507</v>
      </c>
      <c r="D667" s="182" t="s">
        <v>2508</v>
      </c>
      <c r="E667" s="182" t="s">
        <v>1188</v>
      </c>
      <c r="F667" s="182" t="s">
        <v>743</v>
      </c>
      <c r="G667" s="183">
        <v>44166</v>
      </c>
      <c r="H667" s="182" t="s">
        <v>1032</v>
      </c>
      <c r="I667" s="184">
        <v>3032.7</v>
      </c>
      <c r="J667" s="182" t="s">
        <v>2509</v>
      </c>
      <c r="K667" s="182" t="s">
        <v>575</v>
      </c>
      <c r="L667" s="182"/>
      <c r="M667" s="182" t="s">
        <v>2516</v>
      </c>
      <c r="N667" s="182" t="s">
        <v>575</v>
      </c>
      <c r="O667" s="182" t="s">
        <v>575</v>
      </c>
      <c r="P667" s="182" t="s">
        <v>575</v>
      </c>
      <c r="Q667" s="182" t="s">
        <v>2511</v>
      </c>
      <c r="R667" s="183">
        <v>44166</v>
      </c>
      <c r="S667" s="182" t="s">
        <v>2517</v>
      </c>
      <c r="T667" s="182" t="s">
        <v>2513</v>
      </c>
    </row>
    <row r="668" spans="1:20" x14ac:dyDescent="0.35">
      <c r="A668" s="182" t="s">
        <v>1028</v>
      </c>
      <c r="B668" s="182" t="s">
        <v>1029</v>
      </c>
      <c r="C668" s="182" t="s">
        <v>2507</v>
      </c>
      <c r="D668" s="182" t="s">
        <v>2508</v>
      </c>
      <c r="E668" s="182" t="s">
        <v>1188</v>
      </c>
      <c r="F668" s="182" t="s">
        <v>743</v>
      </c>
      <c r="G668" s="183">
        <v>44166</v>
      </c>
      <c r="H668" s="182" t="s">
        <v>1032</v>
      </c>
      <c r="I668" s="184">
        <v>15098.1</v>
      </c>
      <c r="J668" s="182" t="s">
        <v>2509</v>
      </c>
      <c r="K668" s="182" t="s">
        <v>575</v>
      </c>
      <c r="L668" s="182"/>
      <c r="M668" s="182" t="s">
        <v>2518</v>
      </c>
      <c r="N668" s="182" t="s">
        <v>575</v>
      </c>
      <c r="O668" s="182" t="s">
        <v>575</v>
      </c>
      <c r="P668" s="182" t="s">
        <v>575</v>
      </c>
      <c r="Q668" s="182" t="s">
        <v>2511</v>
      </c>
      <c r="R668" s="183">
        <v>44166</v>
      </c>
      <c r="S668" s="182" t="s">
        <v>2519</v>
      </c>
      <c r="T668" s="182" t="s">
        <v>2513</v>
      </c>
    </row>
    <row r="669" spans="1:20" x14ac:dyDescent="0.35">
      <c r="A669" s="182" t="s">
        <v>1028</v>
      </c>
      <c r="B669" s="182" t="s">
        <v>1029</v>
      </c>
      <c r="C669" s="182" t="s">
        <v>2507</v>
      </c>
      <c r="D669" s="182" t="s">
        <v>2508</v>
      </c>
      <c r="E669" s="182" t="s">
        <v>1188</v>
      </c>
      <c r="F669" s="182" t="s">
        <v>743</v>
      </c>
      <c r="G669" s="183">
        <v>44166</v>
      </c>
      <c r="H669" s="182" t="s">
        <v>1032</v>
      </c>
      <c r="I669" s="184">
        <v>8322.4699999999993</v>
      </c>
      <c r="J669" s="182" t="s">
        <v>2509</v>
      </c>
      <c r="K669" s="182" t="s">
        <v>575</v>
      </c>
      <c r="L669" s="182"/>
      <c r="M669" s="182" t="s">
        <v>2518</v>
      </c>
      <c r="N669" s="182" t="s">
        <v>575</v>
      </c>
      <c r="O669" s="182" t="s">
        <v>575</v>
      </c>
      <c r="P669" s="182" t="s">
        <v>575</v>
      </c>
      <c r="Q669" s="182" t="s">
        <v>2511</v>
      </c>
      <c r="R669" s="183">
        <v>44166</v>
      </c>
      <c r="S669" s="182" t="s">
        <v>2519</v>
      </c>
      <c r="T669" s="182" t="s">
        <v>2513</v>
      </c>
    </row>
    <row r="670" spans="1:20" x14ac:dyDescent="0.35">
      <c r="A670" s="182" t="s">
        <v>1028</v>
      </c>
      <c r="B670" s="182" t="s">
        <v>1029</v>
      </c>
      <c r="C670" s="182" t="s">
        <v>2507</v>
      </c>
      <c r="D670" s="182" t="s">
        <v>2508</v>
      </c>
      <c r="E670" s="182" t="s">
        <v>1188</v>
      </c>
      <c r="F670" s="182" t="s">
        <v>743</v>
      </c>
      <c r="G670" s="183">
        <v>44166</v>
      </c>
      <c r="H670" s="182" t="s">
        <v>1032</v>
      </c>
      <c r="I670" s="184">
        <v>494.52</v>
      </c>
      <c r="J670" s="182" t="s">
        <v>2509</v>
      </c>
      <c r="K670" s="182" t="s">
        <v>575</v>
      </c>
      <c r="L670" s="182"/>
      <c r="M670" s="182" t="s">
        <v>2518</v>
      </c>
      <c r="N670" s="182" t="s">
        <v>575</v>
      </c>
      <c r="O670" s="182" t="s">
        <v>575</v>
      </c>
      <c r="P670" s="182" t="s">
        <v>575</v>
      </c>
      <c r="Q670" s="182" t="s">
        <v>2511</v>
      </c>
      <c r="R670" s="183">
        <v>44166</v>
      </c>
      <c r="S670" s="182" t="s">
        <v>2519</v>
      </c>
      <c r="T670" s="182" t="s">
        <v>2513</v>
      </c>
    </row>
    <row r="671" spans="1:20" x14ac:dyDescent="0.35">
      <c r="A671" s="182" t="s">
        <v>1028</v>
      </c>
      <c r="B671" s="182" t="s">
        <v>1029</v>
      </c>
      <c r="C671" s="182" t="s">
        <v>2507</v>
      </c>
      <c r="D671" s="182" t="s">
        <v>2508</v>
      </c>
      <c r="E671" s="182" t="s">
        <v>1188</v>
      </c>
      <c r="F671" s="182" t="s">
        <v>743</v>
      </c>
      <c r="G671" s="183">
        <v>44166</v>
      </c>
      <c r="H671" s="182" t="s">
        <v>1032</v>
      </c>
      <c r="I671" s="184">
        <v>45133.49</v>
      </c>
      <c r="J671" s="182" t="s">
        <v>2509</v>
      </c>
      <c r="K671" s="182" t="s">
        <v>575</v>
      </c>
      <c r="L671" s="182"/>
      <c r="M671" s="182" t="s">
        <v>2518</v>
      </c>
      <c r="N671" s="182" t="s">
        <v>575</v>
      </c>
      <c r="O671" s="182" t="s">
        <v>575</v>
      </c>
      <c r="P671" s="182" t="s">
        <v>575</v>
      </c>
      <c r="Q671" s="182" t="s">
        <v>2511</v>
      </c>
      <c r="R671" s="183">
        <v>44166</v>
      </c>
      <c r="S671" s="182" t="s">
        <v>2519</v>
      </c>
      <c r="T671" s="182" t="s">
        <v>2513</v>
      </c>
    </row>
    <row r="672" spans="1:20" x14ac:dyDescent="0.35">
      <c r="A672" s="182" t="s">
        <v>1028</v>
      </c>
      <c r="B672" s="182" t="s">
        <v>1029</v>
      </c>
      <c r="C672" s="182" t="s">
        <v>2507</v>
      </c>
      <c r="D672" s="182" t="s">
        <v>2508</v>
      </c>
      <c r="E672" s="182" t="s">
        <v>1188</v>
      </c>
      <c r="F672" s="182" t="s">
        <v>743</v>
      </c>
      <c r="G672" s="183">
        <v>44166</v>
      </c>
      <c r="H672" s="182" t="s">
        <v>1032</v>
      </c>
      <c r="I672" s="184">
        <v>55189.25</v>
      </c>
      <c r="J672" s="182" t="s">
        <v>2509</v>
      </c>
      <c r="K672" s="182" t="s">
        <v>575</v>
      </c>
      <c r="L672" s="182"/>
      <c r="M672" s="182" t="s">
        <v>2520</v>
      </c>
      <c r="N672" s="182" t="s">
        <v>575</v>
      </c>
      <c r="O672" s="182" t="s">
        <v>575</v>
      </c>
      <c r="P672" s="182" t="s">
        <v>575</v>
      </c>
      <c r="Q672" s="182" t="s">
        <v>2511</v>
      </c>
      <c r="R672" s="183">
        <v>44166</v>
      </c>
      <c r="S672" s="182" t="s">
        <v>2521</v>
      </c>
      <c r="T672" s="182" t="s">
        <v>2513</v>
      </c>
    </row>
    <row r="673" spans="1:20" x14ac:dyDescent="0.35">
      <c r="A673" s="182" t="s">
        <v>1028</v>
      </c>
      <c r="B673" s="182" t="s">
        <v>1029</v>
      </c>
      <c r="C673" s="182" t="s">
        <v>2507</v>
      </c>
      <c r="D673" s="182" t="s">
        <v>2508</v>
      </c>
      <c r="E673" s="182" t="s">
        <v>1188</v>
      </c>
      <c r="F673" s="182" t="s">
        <v>743</v>
      </c>
      <c r="G673" s="183">
        <v>44166</v>
      </c>
      <c r="H673" s="182" t="s">
        <v>1032</v>
      </c>
      <c r="I673" s="184">
        <v>9563.43</v>
      </c>
      <c r="J673" s="182" t="s">
        <v>2509</v>
      </c>
      <c r="K673" s="182" t="s">
        <v>575</v>
      </c>
      <c r="L673" s="182"/>
      <c r="M673" s="182" t="s">
        <v>2522</v>
      </c>
      <c r="N673" s="182" t="s">
        <v>575</v>
      </c>
      <c r="O673" s="182" t="s">
        <v>575</v>
      </c>
      <c r="P673" s="182" t="s">
        <v>575</v>
      </c>
      <c r="Q673" s="182" t="s">
        <v>2511</v>
      </c>
      <c r="R673" s="183">
        <v>44166</v>
      </c>
      <c r="S673" s="182" t="s">
        <v>2523</v>
      </c>
      <c r="T673" s="182" t="s">
        <v>2513</v>
      </c>
    </row>
    <row r="674" spans="1:20" x14ac:dyDescent="0.35">
      <c r="A674" s="182" t="s">
        <v>1028</v>
      </c>
      <c r="B674" s="182" t="s">
        <v>1029</v>
      </c>
      <c r="C674" s="182" t="s">
        <v>2507</v>
      </c>
      <c r="D674" s="182" t="s">
        <v>2508</v>
      </c>
      <c r="E674" s="182" t="s">
        <v>1188</v>
      </c>
      <c r="F674" s="182" t="s">
        <v>743</v>
      </c>
      <c r="G674" s="183">
        <v>44166</v>
      </c>
      <c r="H674" s="182" t="s">
        <v>1032</v>
      </c>
      <c r="I674" s="184">
        <v>733.97</v>
      </c>
      <c r="J674" s="182" t="s">
        <v>2509</v>
      </c>
      <c r="K674" s="182" t="s">
        <v>575</v>
      </c>
      <c r="L674" s="182"/>
      <c r="M674" s="182" t="s">
        <v>2522</v>
      </c>
      <c r="N674" s="182" t="s">
        <v>575</v>
      </c>
      <c r="O674" s="182" t="s">
        <v>575</v>
      </c>
      <c r="P674" s="182" t="s">
        <v>575</v>
      </c>
      <c r="Q674" s="182" t="s">
        <v>2511</v>
      </c>
      <c r="R674" s="183">
        <v>44166</v>
      </c>
      <c r="S674" s="182" t="s">
        <v>2523</v>
      </c>
      <c r="T674" s="182" t="s">
        <v>2513</v>
      </c>
    </row>
    <row r="675" spans="1:20" x14ac:dyDescent="0.35">
      <c r="A675" s="182" t="s">
        <v>1028</v>
      </c>
      <c r="B675" s="182" t="s">
        <v>1029</v>
      </c>
      <c r="C675" s="182" t="s">
        <v>2507</v>
      </c>
      <c r="D675" s="182" t="s">
        <v>2508</v>
      </c>
      <c r="E675" s="182" t="s">
        <v>1188</v>
      </c>
      <c r="F675" s="182" t="s">
        <v>743</v>
      </c>
      <c r="G675" s="183">
        <v>44166</v>
      </c>
      <c r="H675" s="182" t="s">
        <v>1032</v>
      </c>
      <c r="I675" s="184">
        <v>1483.54</v>
      </c>
      <c r="J675" s="182" t="s">
        <v>2509</v>
      </c>
      <c r="K675" s="182" t="s">
        <v>575</v>
      </c>
      <c r="L675" s="182"/>
      <c r="M675" s="182" t="s">
        <v>2522</v>
      </c>
      <c r="N675" s="182" t="s">
        <v>575</v>
      </c>
      <c r="O675" s="182" t="s">
        <v>575</v>
      </c>
      <c r="P675" s="182" t="s">
        <v>575</v>
      </c>
      <c r="Q675" s="182" t="s">
        <v>2511</v>
      </c>
      <c r="R675" s="183">
        <v>44166</v>
      </c>
      <c r="S675" s="182" t="s">
        <v>2523</v>
      </c>
      <c r="T675" s="182" t="s">
        <v>2513</v>
      </c>
    </row>
    <row r="676" spans="1:20" x14ac:dyDescent="0.35">
      <c r="A676" s="182" t="s">
        <v>1028</v>
      </c>
      <c r="B676" s="182" t="s">
        <v>1029</v>
      </c>
      <c r="C676" s="182" t="s">
        <v>2507</v>
      </c>
      <c r="D676" s="182" t="s">
        <v>2508</v>
      </c>
      <c r="E676" s="182" t="s">
        <v>1188</v>
      </c>
      <c r="F676" s="182" t="s">
        <v>743</v>
      </c>
      <c r="G676" s="183">
        <v>44166</v>
      </c>
      <c r="H676" s="182" t="s">
        <v>1032</v>
      </c>
      <c r="I676" s="184">
        <v>22028.1</v>
      </c>
      <c r="J676" s="182" t="s">
        <v>2509</v>
      </c>
      <c r="K676" s="182" t="s">
        <v>575</v>
      </c>
      <c r="L676" s="182"/>
      <c r="M676" s="182" t="s">
        <v>2522</v>
      </c>
      <c r="N676" s="182" t="s">
        <v>575</v>
      </c>
      <c r="O676" s="182" t="s">
        <v>575</v>
      </c>
      <c r="P676" s="182" t="s">
        <v>575</v>
      </c>
      <c r="Q676" s="182" t="s">
        <v>2511</v>
      </c>
      <c r="R676" s="183">
        <v>44166</v>
      </c>
      <c r="S676" s="182" t="s">
        <v>2523</v>
      </c>
      <c r="T676" s="182" t="s">
        <v>2513</v>
      </c>
    </row>
    <row r="677" spans="1:20" x14ac:dyDescent="0.35">
      <c r="A677" s="182" t="s">
        <v>1028</v>
      </c>
      <c r="B677" s="182" t="s">
        <v>1029</v>
      </c>
      <c r="C677" s="182" t="s">
        <v>2507</v>
      </c>
      <c r="D677" s="182" t="s">
        <v>2508</v>
      </c>
      <c r="E677" s="182" t="s">
        <v>1188</v>
      </c>
      <c r="F677" s="182" t="s">
        <v>743</v>
      </c>
      <c r="G677" s="183">
        <v>44166</v>
      </c>
      <c r="H677" s="182" t="s">
        <v>1032</v>
      </c>
      <c r="I677" s="184">
        <v>22312.37</v>
      </c>
      <c r="J677" s="182" t="s">
        <v>2509</v>
      </c>
      <c r="K677" s="182" t="s">
        <v>575</v>
      </c>
      <c r="L677" s="182"/>
      <c r="M677" s="182" t="s">
        <v>2522</v>
      </c>
      <c r="N677" s="182" t="s">
        <v>575</v>
      </c>
      <c r="O677" s="182" t="s">
        <v>575</v>
      </c>
      <c r="P677" s="182" t="s">
        <v>575</v>
      </c>
      <c r="Q677" s="182" t="s">
        <v>2511</v>
      </c>
      <c r="R677" s="183">
        <v>44166</v>
      </c>
      <c r="S677" s="182" t="s">
        <v>2523</v>
      </c>
      <c r="T677" s="182" t="s">
        <v>2513</v>
      </c>
    </row>
    <row r="678" spans="1:20" x14ac:dyDescent="0.35">
      <c r="A678" s="182" t="s">
        <v>1028</v>
      </c>
      <c r="B678" s="182" t="s">
        <v>1029</v>
      </c>
      <c r="C678" s="182" t="s">
        <v>2507</v>
      </c>
      <c r="D678" s="182" t="s">
        <v>2508</v>
      </c>
      <c r="E678" s="182" t="s">
        <v>1188</v>
      </c>
      <c r="F678" s="182" t="s">
        <v>743</v>
      </c>
      <c r="G678" s="183">
        <v>44166</v>
      </c>
      <c r="H678" s="182" t="s">
        <v>1032</v>
      </c>
      <c r="I678" s="184">
        <v>4350.72</v>
      </c>
      <c r="J678" s="182" t="s">
        <v>2509</v>
      </c>
      <c r="K678" s="182" t="s">
        <v>575</v>
      </c>
      <c r="L678" s="182"/>
      <c r="M678" s="182" t="s">
        <v>2524</v>
      </c>
      <c r="N678" s="182" t="s">
        <v>575</v>
      </c>
      <c r="O678" s="182" t="s">
        <v>575</v>
      </c>
      <c r="P678" s="182" t="s">
        <v>575</v>
      </c>
      <c r="Q678" s="182" t="s">
        <v>2511</v>
      </c>
      <c r="R678" s="183">
        <v>44166</v>
      </c>
      <c r="S678" s="182" t="s">
        <v>2525</v>
      </c>
      <c r="T678" s="182" t="s">
        <v>2513</v>
      </c>
    </row>
    <row r="679" spans="1:20" x14ac:dyDescent="0.35">
      <c r="A679" s="182" t="s">
        <v>1028</v>
      </c>
      <c r="B679" s="182" t="s">
        <v>1029</v>
      </c>
      <c r="C679" s="182" t="s">
        <v>2507</v>
      </c>
      <c r="D679" s="182" t="s">
        <v>2508</v>
      </c>
      <c r="E679" s="182" t="s">
        <v>1188</v>
      </c>
      <c r="F679" s="182" t="s">
        <v>743</v>
      </c>
      <c r="G679" s="183">
        <v>44166</v>
      </c>
      <c r="H679" s="182" t="s">
        <v>1032</v>
      </c>
      <c r="I679" s="184">
        <v>1340.22</v>
      </c>
      <c r="J679" s="182" t="s">
        <v>2509</v>
      </c>
      <c r="K679" s="182" t="s">
        <v>575</v>
      </c>
      <c r="L679" s="182"/>
      <c r="M679" s="182" t="s">
        <v>2524</v>
      </c>
      <c r="N679" s="182" t="s">
        <v>575</v>
      </c>
      <c r="O679" s="182" t="s">
        <v>575</v>
      </c>
      <c r="P679" s="182" t="s">
        <v>575</v>
      </c>
      <c r="Q679" s="182" t="s">
        <v>2511</v>
      </c>
      <c r="R679" s="183">
        <v>44166</v>
      </c>
      <c r="S679" s="182" t="s">
        <v>2525</v>
      </c>
      <c r="T679" s="182" t="s">
        <v>2513</v>
      </c>
    </row>
    <row r="680" spans="1:20" x14ac:dyDescent="0.35">
      <c r="A680" s="182" t="s">
        <v>1028</v>
      </c>
      <c r="B680" s="182" t="s">
        <v>1029</v>
      </c>
      <c r="C680" s="182" t="s">
        <v>2507</v>
      </c>
      <c r="D680" s="182" t="s">
        <v>2508</v>
      </c>
      <c r="E680" s="182" t="s">
        <v>1188</v>
      </c>
      <c r="F680" s="182" t="s">
        <v>743</v>
      </c>
      <c r="G680" s="183">
        <v>44166</v>
      </c>
      <c r="H680" s="182" t="s">
        <v>1032</v>
      </c>
      <c r="I680" s="184">
        <v>53048.83</v>
      </c>
      <c r="J680" s="182" t="s">
        <v>2509</v>
      </c>
      <c r="K680" s="182" t="s">
        <v>575</v>
      </c>
      <c r="L680" s="182"/>
      <c r="M680" s="182" t="s">
        <v>2526</v>
      </c>
      <c r="N680" s="182" t="s">
        <v>575</v>
      </c>
      <c r="O680" s="182" t="s">
        <v>575</v>
      </c>
      <c r="P680" s="182" t="s">
        <v>575</v>
      </c>
      <c r="Q680" s="182" t="s">
        <v>2511</v>
      </c>
      <c r="R680" s="183">
        <v>44166</v>
      </c>
      <c r="S680" s="182" t="s">
        <v>2527</v>
      </c>
      <c r="T680" s="182" t="s">
        <v>2513</v>
      </c>
    </row>
    <row r="681" spans="1:20" x14ac:dyDescent="0.35">
      <c r="A681" s="182" t="s">
        <v>1028</v>
      </c>
      <c r="B681" s="182" t="s">
        <v>1029</v>
      </c>
      <c r="C681" s="182" t="s">
        <v>2507</v>
      </c>
      <c r="D681" s="182" t="s">
        <v>2508</v>
      </c>
      <c r="E681" s="182" t="s">
        <v>1188</v>
      </c>
      <c r="F681" s="182" t="s">
        <v>743</v>
      </c>
      <c r="G681" s="183">
        <v>44166</v>
      </c>
      <c r="H681" s="182" t="s">
        <v>1032</v>
      </c>
      <c r="I681" s="184">
        <v>63484.83</v>
      </c>
      <c r="J681" s="182" t="s">
        <v>2509</v>
      </c>
      <c r="K681" s="182" t="s">
        <v>575</v>
      </c>
      <c r="L681" s="182"/>
      <c r="M681" s="182" t="s">
        <v>2526</v>
      </c>
      <c r="N681" s="182" t="s">
        <v>575</v>
      </c>
      <c r="O681" s="182" t="s">
        <v>575</v>
      </c>
      <c r="P681" s="182" t="s">
        <v>575</v>
      </c>
      <c r="Q681" s="182" t="s">
        <v>2511</v>
      </c>
      <c r="R681" s="183">
        <v>44166</v>
      </c>
      <c r="S681" s="182" t="s">
        <v>2527</v>
      </c>
      <c r="T681" s="182" t="s">
        <v>2513</v>
      </c>
    </row>
    <row r="682" spans="1:20" x14ac:dyDescent="0.35">
      <c r="A682" s="182" t="s">
        <v>1028</v>
      </c>
      <c r="B682" s="182" t="s">
        <v>1029</v>
      </c>
      <c r="C682" s="182" t="s">
        <v>2507</v>
      </c>
      <c r="D682" s="182" t="s">
        <v>2508</v>
      </c>
      <c r="E682" s="182" t="s">
        <v>1188</v>
      </c>
      <c r="F682" s="182" t="s">
        <v>743</v>
      </c>
      <c r="G682" s="183">
        <v>44166</v>
      </c>
      <c r="H682" s="182" t="s">
        <v>1032</v>
      </c>
      <c r="I682" s="184">
        <v>3982.97</v>
      </c>
      <c r="J682" s="182" t="s">
        <v>2509</v>
      </c>
      <c r="K682" s="182" t="s">
        <v>575</v>
      </c>
      <c r="L682" s="182"/>
      <c r="M682" s="182" t="s">
        <v>2528</v>
      </c>
      <c r="N682" s="182" t="s">
        <v>575</v>
      </c>
      <c r="O682" s="182" t="s">
        <v>575</v>
      </c>
      <c r="P682" s="182" t="s">
        <v>575</v>
      </c>
      <c r="Q682" s="182" t="s">
        <v>2511</v>
      </c>
      <c r="R682" s="183">
        <v>44166</v>
      </c>
      <c r="S682" s="182" t="s">
        <v>2529</v>
      </c>
      <c r="T682" s="182" t="s">
        <v>2513</v>
      </c>
    </row>
    <row r="683" spans="1:20" x14ac:dyDescent="0.35">
      <c r="A683" s="182" t="s">
        <v>1028</v>
      </c>
      <c r="B683" s="182" t="s">
        <v>1029</v>
      </c>
      <c r="C683" s="182" t="s">
        <v>2507</v>
      </c>
      <c r="D683" s="182" t="s">
        <v>2508</v>
      </c>
      <c r="E683" s="182" t="s">
        <v>1188</v>
      </c>
      <c r="F683" s="182" t="s">
        <v>743</v>
      </c>
      <c r="G683" s="183">
        <v>44166</v>
      </c>
      <c r="H683" s="182" t="s">
        <v>1032</v>
      </c>
      <c r="I683" s="184">
        <v>32025.46</v>
      </c>
      <c r="J683" s="182" t="s">
        <v>2509</v>
      </c>
      <c r="K683" s="182" t="s">
        <v>575</v>
      </c>
      <c r="L683" s="182"/>
      <c r="M683" s="182" t="s">
        <v>2528</v>
      </c>
      <c r="N683" s="182" t="s">
        <v>575</v>
      </c>
      <c r="O683" s="182" t="s">
        <v>575</v>
      </c>
      <c r="P683" s="182" t="s">
        <v>575</v>
      </c>
      <c r="Q683" s="182" t="s">
        <v>2511</v>
      </c>
      <c r="R683" s="183">
        <v>44166</v>
      </c>
      <c r="S683" s="182" t="s">
        <v>2529</v>
      </c>
      <c r="T683" s="182" t="s">
        <v>2513</v>
      </c>
    </row>
    <row r="684" spans="1:20" x14ac:dyDescent="0.35">
      <c r="A684" s="182" t="s">
        <v>1028</v>
      </c>
      <c r="B684" s="182" t="s">
        <v>1029</v>
      </c>
      <c r="C684" s="182" t="s">
        <v>2507</v>
      </c>
      <c r="D684" s="182" t="s">
        <v>2508</v>
      </c>
      <c r="E684" s="182" t="s">
        <v>1188</v>
      </c>
      <c r="F684" s="182" t="s">
        <v>743</v>
      </c>
      <c r="G684" s="183">
        <v>44166</v>
      </c>
      <c r="H684" s="182" t="s">
        <v>1032</v>
      </c>
      <c r="I684" s="184">
        <v>66678.399999999994</v>
      </c>
      <c r="J684" s="182" t="s">
        <v>2509</v>
      </c>
      <c r="K684" s="182" t="s">
        <v>575</v>
      </c>
      <c r="L684" s="182"/>
      <c r="M684" s="182" t="s">
        <v>2528</v>
      </c>
      <c r="N684" s="182" t="s">
        <v>575</v>
      </c>
      <c r="O684" s="182" t="s">
        <v>575</v>
      </c>
      <c r="P684" s="182" t="s">
        <v>575</v>
      </c>
      <c r="Q684" s="182" t="s">
        <v>2511</v>
      </c>
      <c r="R684" s="183">
        <v>44166</v>
      </c>
      <c r="S684" s="182" t="s">
        <v>2529</v>
      </c>
      <c r="T684" s="182" t="s">
        <v>2513</v>
      </c>
    </row>
    <row r="685" spans="1:20" x14ac:dyDescent="0.35">
      <c r="A685" s="182" t="s">
        <v>1028</v>
      </c>
      <c r="B685" s="182" t="s">
        <v>1029</v>
      </c>
      <c r="C685" s="182" t="s">
        <v>2507</v>
      </c>
      <c r="D685" s="182" t="s">
        <v>2508</v>
      </c>
      <c r="E685" s="182" t="s">
        <v>1188</v>
      </c>
      <c r="F685" s="182" t="s">
        <v>743</v>
      </c>
      <c r="G685" s="183">
        <v>44166</v>
      </c>
      <c r="H685" s="182" t="s">
        <v>1032</v>
      </c>
      <c r="I685" s="184">
        <v>160.15</v>
      </c>
      <c r="J685" s="182" t="s">
        <v>2509</v>
      </c>
      <c r="K685" s="182" t="s">
        <v>575</v>
      </c>
      <c r="L685" s="182"/>
      <c r="M685" s="182" t="s">
        <v>2528</v>
      </c>
      <c r="N685" s="182" t="s">
        <v>575</v>
      </c>
      <c r="O685" s="182" t="s">
        <v>575</v>
      </c>
      <c r="P685" s="182" t="s">
        <v>575</v>
      </c>
      <c r="Q685" s="182" t="s">
        <v>2511</v>
      </c>
      <c r="R685" s="183">
        <v>44166</v>
      </c>
      <c r="S685" s="182" t="s">
        <v>2529</v>
      </c>
      <c r="T685" s="182" t="s">
        <v>2513</v>
      </c>
    </row>
    <row r="686" spans="1:20" x14ac:dyDescent="0.35">
      <c r="A686" s="182" t="s">
        <v>1028</v>
      </c>
      <c r="B686" s="182" t="s">
        <v>1029</v>
      </c>
      <c r="C686" s="182" t="s">
        <v>2507</v>
      </c>
      <c r="D686" s="182" t="s">
        <v>2508</v>
      </c>
      <c r="E686" s="182" t="s">
        <v>1188</v>
      </c>
      <c r="F686" s="182" t="s">
        <v>743</v>
      </c>
      <c r="G686" s="183">
        <v>44166</v>
      </c>
      <c r="H686" s="182" t="s">
        <v>1032</v>
      </c>
      <c r="I686" s="184">
        <v>2516.31</v>
      </c>
      <c r="J686" s="182" t="s">
        <v>2509</v>
      </c>
      <c r="K686" s="182" t="s">
        <v>575</v>
      </c>
      <c r="L686" s="182"/>
      <c r="M686" s="182" t="s">
        <v>2528</v>
      </c>
      <c r="N686" s="182" t="s">
        <v>575</v>
      </c>
      <c r="O686" s="182" t="s">
        <v>575</v>
      </c>
      <c r="P686" s="182" t="s">
        <v>575</v>
      </c>
      <c r="Q686" s="182" t="s">
        <v>2511</v>
      </c>
      <c r="R686" s="183">
        <v>44166</v>
      </c>
      <c r="S686" s="182" t="s">
        <v>2529</v>
      </c>
      <c r="T686" s="182" t="s">
        <v>2513</v>
      </c>
    </row>
    <row r="687" spans="1:20" x14ac:dyDescent="0.35">
      <c r="A687" s="182" t="s">
        <v>1028</v>
      </c>
      <c r="B687" s="182" t="s">
        <v>1029</v>
      </c>
      <c r="C687" s="182" t="s">
        <v>2507</v>
      </c>
      <c r="D687" s="182" t="s">
        <v>2508</v>
      </c>
      <c r="E687" s="182" t="s">
        <v>1188</v>
      </c>
      <c r="F687" s="182" t="s">
        <v>743</v>
      </c>
      <c r="G687" s="183">
        <v>44166</v>
      </c>
      <c r="H687" s="182" t="s">
        <v>1032</v>
      </c>
      <c r="I687" s="184">
        <v>11760.2</v>
      </c>
      <c r="J687" s="182" t="s">
        <v>2509</v>
      </c>
      <c r="K687" s="182" t="s">
        <v>575</v>
      </c>
      <c r="L687" s="182"/>
      <c r="M687" s="182" t="s">
        <v>2528</v>
      </c>
      <c r="N687" s="182" t="s">
        <v>575</v>
      </c>
      <c r="O687" s="182" t="s">
        <v>575</v>
      </c>
      <c r="P687" s="182" t="s">
        <v>575</v>
      </c>
      <c r="Q687" s="182" t="s">
        <v>2511</v>
      </c>
      <c r="R687" s="183">
        <v>44166</v>
      </c>
      <c r="S687" s="182" t="s">
        <v>2529</v>
      </c>
      <c r="T687" s="182" t="s">
        <v>2513</v>
      </c>
    </row>
    <row r="688" spans="1:20" x14ac:dyDescent="0.35">
      <c r="A688" s="182" t="s">
        <v>1028</v>
      </c>
      <c r="B688" s="182" t="s">
        <v>1029</v>
      </c>
      <c r="C688" s="182" t="s">
        <v>2507</v>
      </c>
      <c r="D688" s="182" t="s">
        <v>2508</v>
      </c>
      <c r="E688" s="182" t="s">
        <v>1188</v>
      </c>
      <c r="F688" s="182" t="s">
        <v>743</v>
      </c>
      <c r="G688" s="183">
        <v>44166</v>
      </c>
      <c r="H688" s="182" t="s">
        <v>1032</v>
      </c>
      <c r="I688" s="184">
        <v>21088.42</v>
      </c>
      <c r="J688" s="182" t="s">
        <v>2509</v>
      </c>
      <c r="K688" s="182" t="s">
        <v>575</v>
      </c>
      <c r="L688" s="182"/>
      <c r="M688" s="182" t="s">
        <v>2528</v>
      </c>
      <c r="N688" s="182" t="s">
        <v>575</v>
      </c>
      <c r="O688" s="182" t="s">
        <v>575</v>
      </c>
      <c r="P688" s="182" t="s">
        <v>575</v>
      </c>
      <c r="Q688" s="182" t="s">
        <v>2511</v>
      </c>
      <c r="R688" s="183">
        <v>44166</v>
      </c>
      <c r="S688" s="182" t="s">
        <v>2529</v>
      </c>
      <c r="T688" s="182" t="s">
        <v>2513</v>
      </c>
    </row>
    <row r="689" spans="1:20" x14ac:dyDescent="0.35">
      <c r="A689" s="182" t="s">
        <v>1028</v>
      </c>
      <c r="B689" s="182" t="s">
        <v>1029</v>
      </c>
      <c r="C689" s="182" t="s">
        <v>2507</v>
      </c>
      <c r="D689" s="182" t="s">
        <v>2508</v>
      </c>
      <c r="E689" s="182" t="s">
        <v>1188</v>
      </c>
      <c r="F689" s="182" t="s">
        <v>743</v>
      </c>
      <c r="G689" s="183">
        <v>44166</v>
      </c>
      <c r="H689" s="182" t="s">
        <v>1032</v>
      </c>
      <c r="I689" s="184">
        <v>16849.21</v>
      </c>
      <c r="J689" s="182" t="s">
        <v>2509</v>
      </c>
      <c r="K689" s="182" t="s">
        <v>575</v>
      </c>
      <c r="L689" s="182"/>
      <c r="M689" s="182" t="s">
        <v>2528</v>
      </c>
      <c r="N689" s="182" t="s">
        <v>575</v>
      </c>
      <c r="O689" s="182" t="s">
        <v>575</v>
      </c>
      <c r="P689" s="182" t="s">
        <v>575</v>
      </c>
      <c r="Q689" s="182" t="s">
        <v>2511</v>
      </c>
      <c r="R689" s="183">
        <v>44166</v>
      </c>
      <c r="S689" s="182" t="s">
        <v>2529</v>
      </c>
      <c r="T689" s="182" t="s">
        <v>2513</v>
      </c>
    </row>
    <row r="690" spans="1:20" x14ac:dyDescent="0.35">
      <c r="A690" s="182" t="s">
        <v>1028</v>
      </c>
      <c r="B690" s="182" t="s">
        <v>1029</v>
      </c>
      <c r="C690" s="182" t="s">
        <v>2507</v>
      </c>
      <c r="D690" s="182" t="s">
        <v>2508</v>
      </c>
      <c r="E690" s="182" t="s">
        <v>1188</v>
      </c>
      <c r="F690" s="182" t="s">
        <v>743</v>
      </c>
      <c r="G690" s="183">
        <v>44166</v>
      </c>
      <c r="H690" s="182" t="s">
        <v>1032</v>
      </c>
      <c r="I690" s="184">
        <v>192.45</v>
      </c>
      <c r="J690" s="182" t="s">
        <v>2509</v>
      </c>
      <c r="K690" s="182" t="s">
        <v>575</v>
      </c>
      <c r="L690" s="182"/>
      <c r="M690" s="182" t="s">
        <v>2528</v>
      </c>
      <c r="N690" s="182" t="s">
        <v>575</v>
      </c>
      <c r="O690" s="182" t="s">
        <v>575</v>
      </c>
      <c r="P690" s="182" t="s">
        <v>575</v>
      </c>
      <c r="Q690" s="182" t="s">
        <v>2511</v>
      </c>
      <c r="R690" s="183">
        <v>44166</v>
      </c>
      <c r="S690" s="182" t="s">
        <v>2529</v>
      </c>
      <c r="T690" s="182" t="s">
        <v>2513</v>
      </c>
    </row>
    <row r="691" spans="1:20" x14ac:dyDescent="0.35">
      <c r="A691" s="182" t="s">
        <v>1028</v>
      </c>
      <c r="B691" s="182" t="s">
        <v>1029</v>
      </c>
      <c r="C691" s="182" t="s">
        <v>2507</v>
      </c>
      <c r="D691" s="182" t="s">
        <v>2508</v>
      </c>
      <c r="E691" s="182" t="s">
        <v>1188</v>
      </c>
      <c r="F691" s="182" t="s">
        <v>743</v>
      </c>
      <c r="G691" s="183">
        <v>44166</v>
      </c>
      <c r="H691" s="182" t="s">
        <v>1032</v>
      </c>
      <c r="I691" s="184">
        <v>4656.68</v>
      </c>
      <c r="J691" s="182" t="s">
        <v>2509</v>
      </c>
      <c r="K691" s="182" t="s">
        <v>575</v>
      </c>
      <c r="L691" s="182"/>
      <c r="M691" s="182" t="s">
        <v>2524</v>
      </c>
      <c r="N691" s="182" t="s">
        <v>575</v>
      </c>
      <c r="O691" s="182" t="s">
        <v>575</v>
      </c>
      <c r="P691" s="182" t="s">
        <v>575</v>
      </c>
      <c r="Q691" s="182" t="s">
        <v>2511</v>
      </c>
      <c r="R691" s="183">
        <v>44166</v>
      </c>
      <c r="S691" s="182" t="s">
        <v>2525</v>
      </c>
      <c r="T691" s="182" t="s">
        <v>2513</v>
      </c>
    </row>
    <row r="692" spans="1:20" x14ac:dyDescent="0.35">
      <c r="A692" s="182" t="s">
        <v>1028</v>
      </c>
      <c r="B692" s="182" t="s">
        <v>1029</v>
      </c>
      <c r="C692" s="182" t="s">
        <v>2507</v>
      </c>
      <c r="D692" s="182" t="s">
        <v>2508</v>
      </c>
      <c r="E692" s="182" t="s">
        <v>1188</v>
      </c>
      <c r="F692" s="182" t="s">
        <v>743</v>
      </c>
      <c r="G692" s="183">
        <v>44166</v>
      </c>
      <c r="H692" s="182" t="s">
        <v>1032</v>
      </c>
      <c r="I692" s="184">
        <v>208.19</v>
      </c>
      <c r="J692" s="182" t="s">
        <v>2509</v>
      </c>
      <c r="K692" s="182" t="s">
        <v>575</v>
      </c>
      <c r="L692" s="182"/>
      <c r="M692" s="182" t="s">
        <v>2524</v>
      </c>
      <c r="N692" s="182" t="s">
        <v>575</v>
      </c>
      <c r="O692" s="182" t="s">
        <v>575</v>
      </c>
      <c r="P692" s="182" t="s">
        <v>575</v>
      </c>
      <c r="Q692" s="182" t="s">
        <v>2511</v>
      </c>
      <c r="R692" s="183">
        <v>44166</v>
      </c>
      <c r="S692" s="182" t="s">
        <v>2525</v>
      </c>
      <c r="T692" s="182" t="s">
        <v>2513</v>
      </c>
    </row>
    <row r="693" spans="1:20" x14ac:dyDescent="0.35">
      <c r="A693" s="182" t="s">
        <v>1028</v>
      </c>
      <c r="B693" s="182" t="s">
        <v>1029</v>
      </c>
      <c r="C693" s="182" t="s">
        <v>2507</v>
      </c>
      <c r="D693" s="182" t="s">
        <v>2508</v>
      </c>
      <c r="E693" s="182" t="s">
        <v>1188</v>
      </c>
      <c r="F693" s="182" t="s">
        <v>743</v>
      </c>
      <c r="G693" s="183">
        <v>44166</v>
      </c>
      <c r="H693" s="182" t="s">
        <v>1032</v>
      </c>
      <c r="I693" s="184">
        <v>13309.06</v>
      </c>
      <c r="J693" s="182" t="s">
        <v>2509</v>
      </c>
      <c r="K693" s="182" t="s">
        <v>575</v>
      </c>
      <c r="L693" s="182"/>
      <c r="M693" s="182" t="s">
        <v>2524</v>
      </c>
      <c r="N693" s="182" t="s">
        <v>575</v>
      </c>
      <c r="O693" s="182" t="s">
        <v>575</v>
      </c>
      <c r="P693" s="182" t="s">
        <v>575</v>
      </c>
      <c r="Q693" s="182" t="s">
        <v>2511</v>
      </c>
      <c r="R693" s="183">
        <v>44166</v>
      </c>
      <c r="S693" s="182" t="s">
        <v>2525</v>
      </c>
      <c r="T693" s="182" t="s">
        <v>2513</v>
      </c>
    </row>
    <row r="694" spans="1:20" x14ac:dyDescent="0.35">
      <c r="A694" s="182" t="s">
        <v>1028</v>
      </c>
      <c r="B694" s="182" t="s">
        <v>1029</v>
      </c>
      <c r="C694" s="182" t="s">
        <v>2507</v>
      </c>
      <c r="D694" s="182" t="s">
        <v>2508</v>
      </c>
      <c r="E694" s="182" t="s">
        <v>1188</v>
      </c>
      <c r="F694" s="182" t="s">
        <v>743</v>
      </c>
      <c r="G694" s="183">
        <v>44166</v>
      </c>
      <c r="H694" s="182" t="s">
        <v>1032</v>
      </c>
      <c r="I694" s="184">
        <v>7918.71</v>
      </c>
      <c r="J694" s="182" t="s">
        <v>2509</v>
      </c>
      <c r="K694" s="182" t="s">
        <v>575</v>
      </c>
      <c r="L694" s="182"/>
      <c r="M694" s="182" t="s">
        <v>2524</v>
      </c>
      <c r="N694" s="182" t="s">
        <v>575</v>
      </c>
      <c r="O694" s="182" t="s">
        <v>575</v>
      </c>
      <c r="P694" s="182" t="s">
        <v>575</v>
      </c>
      <c r="Q694" s="182" t="s">
        <v>2511</v>
      </c>
      <c r="R694" s="183">
        <v>44166</v>
      </c>
      <c r="S694" s="182" t="s">
        <v>2525</v>
      </c>
      <c r="T694" s="182" t="s">
        <v>2513</v>
      </c>
    </row>
    <row r="695" spans="1:20" x14ac:dyDescent="0.35">
      <c r="A695" s="182" t="s">
        <v>1028</v>
      </c>
      <c r="B695" s="182" t="s">
        <v>1029</v>
      </c>
      <c r="C695" s="182" t="s">
        <v>2507</v>
      </c>
      <c r="D695" s="182" t="s">
        <v>2508</v>
      </c>
      <c r="E695" s="182" t="s">
        <v>1188</v>
      </c>
      <c r="F695" s="182" t="s">
        <v>743</v>
      </c>
      <c r="G695" s="183">
        <v>44166</v>
      </c>
      <c r="H695" s="182" t="s">
        <v>1032</v>
      </c>
      <c r="I695" s="184">
        <v>1122.97</v>
      </c>
      <c r="J695" s="182" t="s">
        <v>2509</v>
      </c>
      <c r="K695" s="182" t="s">
        <v>575</v>
      </c>
      <c r="L695" s="182"/>
      <c r="M695" s="182" t="s">
        <v>2524</v>
      </c>
      <c r="N695" s="182" t="s">
        <v>575</v>
      </c>
      <c r="O695" s="182" t="s">
        <v>575</v>
      </c>
      <c r="P695" s="182" t="s">
        <v>575</v>
      </c>
      <c r="Q695" s="182" t="s">
        <v>2511</v>
      </c>
      <c r="R695" s="183">
        <v>44166</v>
      </c>
      <c r="S695" s="182" t="s">
        <v>2525</v>
      </c>
      <c r="T695" s="182" t="s">
        <v>2513</v>
      </c>
    </row>
    <row r="696" spans="1:20" x14ac:dyDescent="0.35">
      <c r="A696" s="182" t="s">
        <v>1028</v>
      </c>
      <c r="B696" s="182" t="s">
        <v>1029</v>
      </c>
      <c r="C696" s="182" t="s">
        <v>2507</v>
      </c>
      <c r="D696" s="182" t="s">
        <v>2508</v>
      </c>
      <c r="E696" s="182" t="s">
        <v>1188</v>
      </c>
      <c r="F696" s="182" t="s">
        <v>743</v>
      </c>
      <c r="G696" s="183">
        <v>44166</v>
      </c>
      <c r="H696" s="182" t="s">
        <v>1032</v>
      </c>
      <c r="I696" s="184">
        <v>9321.75</v>
      </c>
      <c r="J696" s="182" t="s">
        <v>2509</v>
      </c>
      <c r="K696" s="182" t="s">
        <v>575</v>
      </c>
      <c r="L696" s="182"/>
      <c r="M696" s="182" t="s">
        <v>2524</v>
      </c>
      <c r="N696" s="182" t="s">
        <v>575</v>
      </c>
      <c r="O696" s="182" t="s">
        <v>575</v>
      </c>
      <c r="P696" s="182" t="s">
        <v>575</v>
      </c>
      <c r="Q696" s="182" t="s">
        <v>2511</v>
      </c>
      <c r="R696" s="183">
        <v>44166</v>
      </c>
      <c r="S696" s="182" t="s">
        <v>2525</v>
      </c>
      <c r="T696" s="182" t="s">
        <v>2513</v>
      </c>
    </row>
    <row r="697" spans="1:20" x14ac:dyDescent="0.35">
      <c r="A697" s="182" t="s">
        <v>1028</v>
      </c>
      <c r="B697" s="182" t="s">
        <v>1029</v>
      </c>
      <c r="C697" s="182" t="s">
        <v>2507</v>
      </c>
      <c r="D697" s="182" t="s">
        <v>2508</v>
      </c>
      <c r="E697" s="182" t="s">
        <v>1188</v>
      </c>
      <c r="F697" s="182" t="s">
        <v>743</v>
      </c>
      <c r="G697" s="183">
        <v>44166</v>
      </c>
      <c r="H697" s="182" t="s">
        <v>1032</v>
      </c>
      <c r="I697" s="184">
        <v>292.23</v>
      </c>
      <c r="J697" s="182" t="s">
        <v>2509</v>
      </c>
      <c r="K697" s="182" t="s">
        <v>575</v>
      </c>
      <c r="L697" s="182"/>
      <c r="M697" s="182" t="s">
        <v>2526</v>
      </c>
      <c r="N697" s="182" t="s">
        <v>575</v>
      </c>
      <c r="O697" s="182" t="s">
        <v>575</v>
      </c>
      <c r="P697" s="182" t="s">
        <v>575</v>
      </c>
      <c r="Q697" s="182" t="s">
        <v>2511</v>
      </c>
      <c r="R697" s="183">
        <v>44166</v>
      </c>
      <c r="S697" s="182" t="s">
        <v>2527</v>
      </c>
      <c r="T697" s="182" t="s">
        <v>2513</v>
      </c>
    </row>
    <row r="698" spans="1:20" x14ac:dyDescent="0.35">
      <c r="A698" s="182" t="s">
        <v>1028</v>
      </c>
      <c r="B698" s="182" t="s">
        <v>1029</v>
      </c>
      <c r="C698" s="182" t="s">
        <v>2507</v>
      </c>
      <c r="D698" s="182" t="s">
        <v>2508</v>
      </c>
      <c r="E698" s="182" t="s">
        <v>1188</v>
      </c>
      <c r="F698" s="182" t="s">
        <v>743</v>
      </c>
      <c r="G698" s="183">
        <v>44166</v>
      </c>
      <c r="H698" s="182" t="s">
        <v>1032</v>
      </c>
      <c r="I698" s="184">
        <v>12191.97</v>
      </c>
      <c r="J698" s="182" t="s">
        <v>2509</v>
      </c>
      <c r="K698" s="182" t="s">
        <v>575</v>
      </c>
      <c r="L698" s="182"/>
      <c r="M698" s="182" t="s">
        <v>2526</v>
      </c>
      <c r="N698" s="182" t="s">
        <v>575</v>
      </c>
      <c r="O698" s="182" t="s">
        <v>575</v>
      </c>
      <c r="P698" s="182" t="s">
        <v>575</v>
      </c>
      <c r="Q698" s="182" t="s">
        <v>2511</v>
      </c>
      <c r="R698" s="183">
        <v>44166</v>
      </c>
      <c r="S698" s="182" t="s">
        <v>2527</v>
      </c>
      <c r="T698" s="182" t="s">
        <v>2513</v>
      </c>
    </row>
    <row r="699" spans="1:20" x14ac:dyDescent="0.35">
      <c r="A699" s="182" t="s">
        <v>1028</v>
      </c>
      <c r="B699" s="182" t="s">
        <v>1029</v>
      </c>
      <c r="C699" s="182" t="s">
        <v>579</v>
      </c>
      <c r="D699" s="182" t="s">
        <v>1071</v>
      </c>
      <c r="E699" s="182" t="s">
        <v>1188</v>
      </c>
      <c r="F699" s="182" t="s">
        <v>743</v>
      </c>
      <c r="G699" s="183">
        <v>44166</v>
      </c>
      <c r="H699" s="182" t="s">
        <v>1032</v>
      </c>
      <c r="I699" s="184">
        <v>874.76</v>
      </c>
      <c r="J699" s="182" t="s">
        <v>1189</v>
      </c>
      <c r="K699" s="182" t="s">
        <v>575</v>
      </c>
      <c r="L699" s="182"/>
      <c r="M699" s="182" t="s">
        <v>2530</v>
      </c>
      <c r="N699" s="182" t="s">
        <v>575</v>
      </c>
      <c r="O699" s="182" t="s">
        <v>575</v>
      </c>
      <c r="P699" s="182" t="s">
        <v>575</v>
      </c>
      <c r="Q699" s="182" t="s">
        <v>2531</v>
      </c>
      <c r="R699" s="183">
        <v>44166</v>
      </c>
      <c r="S699" s="182" t="s">
        <v>2532</v>
      </c>
      <c r="T699" s="182" t="s">
        <v>575</v>
      </c>
    </row>
    <row r="700" spans="1:20" x14ac:dyDescent="0.35">
      <c r="A700" s="182" t="s">
        <v>1028</v>
      </c>
      <c r="B700" s="182" t="s">
        <v>1029</v>
      </c>
      <c r="C700" s="182" t="s">
        <v>579</v>
      </c>
      <c r="D700" s="182" t="s">
        <v>1071</v>
      </c>
      <c r="E700" s="182" t="s">
        <v>1188</v>
      </c>
      <c r="F700" s="182" t="s">
        <v>743</v>
      </c>
      <c r="G700" s="183">
        <v>44166</v>
      </c>
      <c r="H700" s="182" t="s">
        <v>1032</v>
      </c>
      <c r="I700" s="184">
        <v>18104.37</v>
      </c>
      <c r="J700" s="182" t="s">
        <v>1189</v>
      </c>
      <c r="K700" s="182" t="s">
        <v>575</v>
      </c>
      <c r="L700" s="182"/>
      <c r="M700" s="182" t="s">
        <v>2533</v>
      </c>
      <c r="N700" s="182" t="s">
        <v>575</v>
      </c>
      <c r="O700" s="182" t="s">
        <v>575</v>
      </c>
      <c r="P700" s="182" t="s">
        <v>575</v>
      </c>
      <c r="Q700" s="182" t="s">
        <v>1191</v>
      </c>
      <c r="R700" s="183">
        <v>44166</v>
      </c>
      <c r="S700" s="182" t="s">
        <v>2534</v>
      </c>
      <c r="T700" s="182" t="s">
        <v>575</v>
      </c>
    </row>
    <row r="701" spans="1:20" x14ac:dyDescent="0.35">
      <c r="A701" s="182" t="s">
        <v>1028</v>
      </c>
      <c r="B701" s="182" t="s">
        <v>1029</v>
      </c>
      <c r="C701" s="182" t="s">
        <v>579</v>
      </c>
      <c r="D701" s="182" t="s">
        <v>1071</v>
      </c>
      <c r="E701" s="182" t="s">
        <v>1188</v>
      </c>
      <c r="F701" s="182" t="s">
        <v>743</v>
      </c>
      <c r="G701" s="183">
        <v>44166</v>
      </c>
      <c r="H701" s="182" t="s">
        <v>1032</v>
      </c>
      <c r="I701" s="184">
        <v>145570.31</v>
      </c>
      <c r="J701" s="182" t="s">
        <v>1189</v>
      </c>
      <c r="K701" s="182" t="s">
        <v>575</v>
      </c>
      <c r="L701" s="182"/>
      <c r="M701" s="182" t="s">
        <v>2533</v>
      </c>
      <c r="N701" s="182" t="s">
        <v>575</v>
      </c>
      <c r="O701" s="182" t="s">
        <v>575</v>
      </c>
      <c r="P701" s="182" t="s">
        <v>575</v>
      </c>
      <c r="Q701" s="182" t="s">
        <v>1191</v>
      </c>
      <c r="R701" s="183">
        <v>44166</v>
      </c>
      <c r="S701" s="182" t="s">
        <v>2534</v>
      </c>
      <c r="T701" s="182" t="s">
        <v>575</v>
      </c>
    </row>
    <row r="702" spans="1:20" x14ac:dyDescent="0.35">
      <c r="A702" s="182" t="s">
        <v>1028</v>
      </c>
      <c r="B702" s="182" t="s">
        <v>1029</v>
      </c>
      <c r="C702" s="182" t="s">
        <v>579</v>
      </c>
      <c r="D702" s="182" t="s">
        <v>1071</v>
      </c>
      <c r="E702" s="182" t="s">
        <v>1188</v>
      </c>
      <c r="F702" s="182" t="s">
        <v>743</v>
      </c>
      <c r="G702" s="183">
        <v>44166</v>
      </c>
      <c r="H702" s="182" t="s">
        <v>1032</v>
      </c>
      <c r="I702" s="184">
        <v>303083.78000000003</v>
      </c>
      <c r="J702" s="182" t="s">
        <v>1189</v>
      </c>
      <c r="K702" s="182" t="s">
        <v>575</v>
      </c>
      <c r="L702" s="182"/>
      <c r="M702" s="182" t="s">
        <v>2533</v>
      </c>
      <c r="N702" s="182" t="s">
        <v>575</v>
      </c>
      <c r="O702" s="182" t="s">
        <v>575</v>
      </c>
      <c r="P702" s="182" t="s">
        <v>575</v>
      </c>
      <c r="Q702" s="182" t="s">
        <v>1191</v>
      </c>
      <c r="R702" s="183">
        <v>44166</v>
      </c>
      <c r="S702" s="182" t="s">
        <v>2534</v>
      </c>
      <c r="T702" s="182" t="s">
        <v>575</v>
      </c>
    </row>
    <row r="703" spans="1:20" x14ac:dyDescent="0.35">
      <c r="A703" s="182" t="s">
        <v>1028</v>
      </c>
      <c r="B703" s="182" t="s">
        <v>1029</v>
      </c>
      <c r="C703" s="182" t="s">
        <v>579</v>
      </c>
      <c r="D703" s="182" t="s">
        <v>1071</v>
      </c>
      <c r="E703" s="182" t="s">
        <v>1188</v>
      </c>
      <c r="F703" s="182" t="s">
        <v>743</v>
      </c>
      <c r="G703" s="183">
        <v>44166</v>
      </c>
      <c r="H703" s="182" t="s">
        <v>1032</v>
      </c>
      <c r="I703" s="184">
        <v>727.94</v>
      </c>
      <c r="J703" s="182" t="s">
        <v>1189</v>
      </c>
      <c r="K703" s="182" t="s">
        <v>575</v>
      </c>
      <c r="L703" s="182"/>
      <c r="M703" s="182" t="s">
        <v>2533</v>
      </c>
      <c r="N703" s="182" t="s">
        <v>575</v>
      </c>
      <c r="O703" s="182" t="s">
        <v>575</v>
      </c>
      <c r="P703" s="182" t="s">
        <v>575</v>
      </c>
      <c r="Q703" s="182" t="s">
        <v>1191</v>
      </c>
      <c r="R703" s="183">
        <v>44166</v>
      </c>
      <c r="S703" s="182" t="s">
        <v>2534</v>
      </c>
      <c r="T703" s="182" t="s">
        <v>575</v>
      </c>
    </row>
    <row r="704" spans="1:20" x14ac:dyDescent="0.35">
      <c r="A704" s="182" t="s">
        <v>1028</v>
      </c>
      <c r="B704" s="182" t="s">
        <v>1029</v>
      </c>
      <c r="C704" s="182" t="s">
        <v>579</v>
      </c>
      <c r="D704" s="182" t="s">
        <v>1071</v>
      </c>
      <c r="E704" s="182" t="s">
        <v>1188</v>
      </c>
      <c r="F704" s="182" t="s">
        <v>743</v>
      </c>
      <c r="G704" s="183">
        <v>44166</v>
      </c>
      <c r="H704" s="182" t="s">
        <v>1032</v>
      </c>
      <c r="I704" s="184">
        <v>11437.71</v>
      </c>
      <c r="J704" s="182" t="s">
        <v>1189</v>
      </c>
      <c r="K704" s="182" t="s">
        <v>575</v>
      </c>
      <c r="L704" s="182"/>
      <c r="M704" s="182" t="s">
        <v>2533</v>
      </c>
      <c r="N704" s="182" t="s">
        <v>575</v>
      </c>
      <c r="O704" s="182" t="s">
        <v>575</v>
      </c>
      <c r="P704" s="182" t="s">
        <v>575</v>
      </c>
      <c r="Q704" s="182" t="s">
        <v>1191</v>
      </c>
      <c r="R704" s="183">
        <v>44166</v>
      </c>
      <c r="S704" s="182" t="s">
        <v>2534</v>
      </c>
      <c r="T704" s="182" t="s">
        <v>575</v>
      </c>
    </row>
    <row r="705" spans="1:20" x14ac:dyDescent="0.35">
      <c r="A705" s="182" t="s">
        <v>1028</v>
      </c>
      <c r="B705" s="182" t="s">
        <v>1029</v>
      </c>
      <c r="C705" s="182" t="s">
        <v>579</v>
      </c>
      <c r="D705" s="182" t="s">
        <v>1071</v>
      </c>
      <c r="E705" s="182" t="s">
        <v>1188</v>
      </c>
      <c r="F705" s="182" t="s">
        <v>743</v>
      </c>
      <c r="G705" s="183">
        <v>44166</v>
      </c>
      <c r="H705" s="182" t="s">
        <v>1032</v>
      </c>
      <c r="I705" s="184">
        <v>53455.4</v>
      </c>
      <c r="J705" s="182" t="s">
        <v>1189</v>
      </c>
      <c r="K705" s="182" t="s">
        <v>575</v>
      </c>
      <c r="L705" s="182"/>
      <c r="M705" s="182" t="s">
        <v>2533</v>
      </c>
      <c r="N705" s="182" t="s">
        <v>575</v>
      </c>
      <c r="O705" s="182" t="s">
        <v>575</v>
      </c>
      <c r="P705" s="182" t="s">
        <v>575</v>
      </c>
      <c r="Q705" s="182" t="s">
        <v>1191</v>
      </c>
      <c r="R705" s="183">
        <v>44166</v>
      </c>
      <c r="S705" s="182" t="s">
        <v>2534</v>
      </c>
      <c r="T705" s="182" t="s">
        <v>575</v>
      </c>
    </row>
    <row r="706" spans="1:20" x14ac:dyDescent="0.35">
      <c r="A706" s="182" t="s">
        <v>1028</v>
      </c>
      <c r="B706" s="182" t="s">
        <v>1029</v>
      </c>
      <c r="C706" s="182" t="s">
        <v>579</v>
      </c>
      <c r="D706" s="182" t="s">
        <v>1071</v>
      </c>
      <c r="E706" s="182" t="s">
        <v>1188</v>
      </c>
      <c r="F706" s="182" t="s">
        <v>743</v>
      </c>
      <c r="G706" s="183">
        <v>44166</v>
      </c>
      <c r="H706" s="182" t="s">
        <v>1032</v>
      </c>
      <c r="I706" s="184">
        <v>95856.46</v>
      </c>
      <c r="J706" s="182" t="s">
        <v>1189</v>
      </c>
      <c r="K706" s="182" t="s">
        <v>575</v>
      </c>
      <c r="L706" s="182"/>
      <c r="M706" s="182" t="s">
        <v>2533</v>
      </c>
      <c r="N706" s="182" t="s">
        <v>575</v>
      </c>
      <c r="O706" s="182" t="s">
        <v>575</v>
      </c>
      <c r="P706" s="182" t="s">
        <v>575</v>
      </c>
      <c r="Q706" s="182" t="s">
        <v>1191</v>
      </c>
      <c r="R706" s="183">
        <v>44166</v>
      </c>
      <c r="S706" s="182" t="s">
        <v>2534</v>
      </c>
      <c r="T706" s="182" t="s">
        <v>575</v>
      </c>
    </row>
    <row r="707" spans="1:20" x14ac:dyDescent="0.35">
      <c r="A707" s="182" t="s">
        <v>1028</v>
      </c>
      <c r="B707" s="182" t="s">
        <v>1029</v>
      </c>
      <c r="C707" s="182" t="s">
        <v>579</v>
      </c>
      <c r="D707" s="182" t="s">
        <v>1071</v>
      </c>
      <c r="E707" s="182" t="s">
        <v>1188</v>
      </c>
      <c r="F707" s="182" t="s">
        <v>743</v>
      </c>
      <c r="G707" s="183">
        <v>44166</v>
      </c>
      <c r="H707" s="182" t="s">
        <v>1032</v>
      </c>
      <c r="I707" s="184">
        <v>76587.350000000006</v>
      </c>
      <c r="J707" s="182" t="s">
        <v>1189</v>
      </c>
      <c r="K707" s="182" t="s">
        <v>575</v>
      </c>
      <c r="L707" s="182"/>
      <c r="M707" s="182" t="s">
        <v>2533</v>
      </c>
      <c r="N707" s="182" t="s">
        <v>575</v>
      </c>
      <c r="O707" s="182" t="s">
        <v>575</v>
      </c>
      <c r="P707" s="182" t="s">
        <v>575</v>
      </c>
      <c r="Q707" s="182" t="s">
        <v>1191</v>
      </c>
      <c r="R707" s="183">
        <v>44166</v>
      </c>
      <c r="S707" s="182" t="s">
        <v>2534</v>
      </c>
      <c r="T707" s="182" t="s">
        <v>575</v>
      </c>
    </row>
    <row r="708" spans="1:20" x14ac:dyDescent="0.35">
      <c r="A708" s="182" t="s">
        <v>1028</v>
      </c>
      <c r="B708" s="182" t="s">
        <v>1029</v>
      </c>
      <c r="C708" s="182" t="s">
        <v>579</v>
      </c>
      <c r="D708" s="182" t="s">
        <v>1071</v>
      </c>
      <c r="E708" s="182" t="s">
        <v>574</v>
      </c>
      <c r="F708" s="182" t="s">
        <v>743</v>
      </c>
      <c r="G708" s="183">
        <v>44186</v>
      </c>
      <c r="H708" s="182" t="s">
        <v>1032</v>
      </c>
      <c r="I708" s="184">
        <v>14530.6</v>
      </c>
      <c r="J708" s="182" t="s">
        <v>1072</v>
      </c>
      <c r="K708" s="182" t="s">
        <v>2535</v>
      </c>
      <c r="L708" s="182"/>
      <c r="M708" s="182" t="s">
        <v>2536</v>
      </c>
      <c r="N708" s="182" t="s">
        <v>575</v>
      </c>
      <c r="O708" s="182" t="s">
        <v>2537</v>
      </c>
      <c r="P708" s="182" t="s">
        <v>575</v>
      </c>
      <c r="Q708" s="182" t="s">
        <v>2535</v>
      </c>
      <c r="R708" s="183">
        <v>44166</v>
      </c>
      <c r="S708" s="182" t="s">
        <v>2538</v>
      </c>
      <c r="T708" s="182" t="s">
        <v>575</v>
      </c>
    </row>
    <row r="709" spans="1:20" x14ac:dyDescent="0.35">
      <c r="A709" s="182" t="s">
        <v>1028</v>
      </c>
      <c r="B709" s="182" t="s">
        <v>1029</v>
      </c>
      <c r="C709" s="182" t="s">
        <v>579</v>
      </c>
      <c r="D709" s="182" t="s">
        <v>1071</v>
      </c>
      <c r="E709" s="182" t="s">
        <v>574</v>
      </c>
      <c r="F709" s="182" t="s">
        <v>743</v>
      </c>
      <c r="G709" s="183">
        <v>44186</v>
      </c>
      <c r="H709" s="182" t="s">
        <v>1032</v>
      </c>
      <c r="I709" s="184">
        <v>19893.919999999998</v>
      </c>
      <c r="J709" s="182" t="s">
        <v>1072</v>
      </c>
      <c r="K709" s="182" t="s">
        <v>2535</v>
      </c>
      <c r="L709" s="182"/>
      <c r="M709" s="182" t="s">
        <v>2539</v>
      </c>
      <c r="N709" s="182" t="s">
        <v>575</v>
      </c>
      <c r="O709" s="182" t="s">
        <v>2537</v>
      </c>
      <c r="P709" s="182" t="s">
        <v>575</v>
      </c>
      <c r="Q709" s="182" t="s">
        <v>2535</v>
      </c>
      <c r="R709" s="183">
        <v>44166</v>
      </c>
      <c r="S709" s="182" t="s">
        <v>2540</v>
      </c>
      <c r="T709" s="182" t="s">
        <v>575</v>
      </c>
    </row>
    <row r="710" spans="1:20" x14ac:dyDescent="0.35">
      <c r="A710" s="182" t="s">
        <v>1028</v>
      </c>
      <c r="B710" s="182" t="s">
        <v>1029</v>
      </c>
      <c r="C710" s="182" t="s">
        <v>579</v>
      </c>
      <c r="D710" s="182" t="s">
        <v>1071</v>
      </c>
      <c r="E710" s="182" t="s">
        <v>574</v>
      </c>
      <c r="F710" s="182" t="s">
        <v>743</v>
      </c>
      <c r="G710" s="183">
        <v>44186</v>
      </c>
      <c r="H710" s="182" t="s">
        <v>1032</v>
      </c>
      <c r="I710" s="184">
        <v>7774.8</v>
      </c>
      <c r="J710" s="182" t="s">
        <v>1072</v>
      </c>
      <c r="K710" s="182" t="s">
        <v>2541</v>
      </c>
      <c r="L710" s="182"/>
      <c r="M710" s="182" t="s">
        <v>2542</v>
      </c>
      <c r="N710" s="182" t="s">
        <v>575</v>
      </c>
      <c r="O710" s="182" t="s">
        <v>2543</v>
      </c>
      <c r="P710" s="182" t="s">
        <v>575</v>
      </c>
      <c r="Q710" s="182" t="s">
        <v>2541</v>
      </c>
      <c r="R710" s="183">
        <v>44166</v>
      </c>
      <c r="S710" s="182" t="s">
        <v>2544</v>
      </c>
      <c r="T710" s="182" t="s">
        <v>575</v>
      </c>
    </row>
    <row r="711" spans="1:20" hidden="1" x14ac:dyDescent="0.35">
      <c r="A711" s="182" t="s">
        <v>1028</v>
      </c>
      <c r="B711" s="182" t="s">
        <v>1029</v>
      </c>
      <c r="C711" s="182" t="s">
        <v>579</v>
      </c>
      <c r="D711" s="182" t="s">
        <v>1071</v>
      </c>
      <c r="E711" s="182" t="s">
        <v>574</v>
      </c>
      <c r="F711" s="182" t="s">
        <v>743</v>
      </c>
      <c r="G711" s="183">
        <v>44186</v>
      </c>
      <c r="H711" s="182" t="s">
        <v>1032</v>
      </c>
      <c r="I711" s="184">
        <v>16554.09</v>
      </c>
      <c r="J711" s="182" t="s">
        <v>1072</v>
      </c>
      <c r="K711" s="182" t="s">
        <v>1996</v>
      </c>
      <c r="L711" s="182" t="s">
        <v>2712</v>
      </c>
      <c r="M711" s="182" t="s">
        <v>2545</v>
      </c>
      <c r="N711" s="182" t="s">
        <v>575</v>
      </c>
      <c r="O711" s="182" t="s">
        <v>1998</v>
      </c>
      <c r="P711" s="182" t="s">
        <v>575</v>
      </c>
      <c r="Q711" s="182" t="s">
        <v>1996</v>
      </c>
      <c r="R711" s="183">
        <v>44166</v>
      </c>
      <c r="S711" s="182" t="s">
        <v>2546</v>
      </c>
      <c r="T711" s="182" t="s">
        <v>575</v>
      </c>
    </row>
    <row r="712" spans="1:20" hidden="1" x14ac:dyDescent="0.35">
      <c r="A712" s="182" t="s">
        <v>1028</v>
      </c>
      <c r="B712" s="182" t="s">
        <v>1029</v>
      </c>
      <c r="C712" s="182" t="s">
        <v>579</v>
      </c>
      <c r="D712" s="182" t="s">
        <v>1071</v>
      </c>
      <c r="E712" s="182" t="s">
        <v>574</v>
      </c>
      <c r="F712" s="182" t="s">
        <v>743</v>
      </c>
      <c r="G712" s="183">
        <v>44186</v>
      </c>
      <c r="H712" s="182" t="s">
        <v>1032</v>
      </c>
      <c r="I712" s="184">
        <v>6683.3</v>
      </c>
      <c r="J712" s="182" t="s">
        <v>1072</v>
      </c>
      <c r="K712" s="182" t="s">
        <v>1782</v>
      </c>
      <c r="L712" s="182" t="s">
        <v>2712</v>
      </c>
      <c r="M712" s="182" t="s">
        <v>2547</v>
      </c>
      <c r="N712" s="182" t="s">
        <v>575</v>
      </c>
      <c r="O712" s="182" t="s">
        <v>1784</v>
      </c>
      <c r="P712" s="182" t="s">
        <v>575</v>
      </c>
      <c r="Q712" s="182" t="s">
        <v>1782</v>
      </c>
      <c r="R712" s="183">
        <v>44166</v>
      </c>
      <c r="S712" s="182" t="s">
        <v>2548</v>
      </c>
      <c r="T712" s="182" t="s">
        <v>575</v>
      </c>
    </row>
    <row r="713" spans="1:20" x14ac:dyDescent="0.35">
      <c r="A713" s="182" t="s">
        <v>1028</v>
      </c>
      <c r="B713" s="182" t="s">
        <v>1029</v>
      </c>
      <c r="C713" s="182" t="s">
        <v>579</v>
      </c>
      <c r="D713" s="182" t="s">
        <v>1071</v>
      </c>
      <c r="E713" s="182" t="s">
        <v>574</v>
      </c>
      <c r="F713" s="182" t="s">
        <v>743</v>
      </c>
      <c r="G713" s="183">
        <v>44186</v>
      </c>
      <c r="H713" s="182" t="s">
        <v>1032</v>
      </c>
      <c r="I713" s="184">
        <v>14115.8</v>
      </c>
      <c r="J713" s="182" t="s">
        <v>1072</v>
      </c>
      <c r="K713" s="182" t="s">
        <v>2549</v>
      </c>
      <c r="L713" s="182"/>
      <c r="M713" s="182" t="s">
        <v>2550</v>
      </c>
      <c r="N713" s="182" t="s">
        <v>575</v>
      </c>
      <c r="O713" s="182" t="s">
        <v>2551</v>
      </c>
      <c r="P713" s="182" t="s">
        <v>575</v>
      </c>
      <c r="Q713" s="182" t="s">
        <v>2549</v>
      </c>
      <c r="R713" s="183">
        <v>44166</v>
      </c>
      <c r="S713" s="182" t="s">
        <v>2552</v>
      </c>
      <c r="T713" s="182" t="s">
        <v>575</v>
      </c>
    </row>
    <row r="714" spans="1:20" hidden="1" x14ac:dyDescent="0.35">
      <c r="A714" s="182" t="s">
        <v>1028</v>
      </c>
      <c r="B714" s="182" t="s">
        <v>1029</v>
      </c>
      <c r="C714" s="182" t="s">
        <v>579</v>
      </c>
      <c r="D714" s="182" t="s">
        <v>1071</v>
      </c>
      <c r="E714" s="182" t="s">
        <v>574</v>
      </c>
      <c r="F714" s="182" t="s">
        <v>743</v>
      </c>
      <c r="G714" s="183">
        <v>44186</v>
      </c>
      <c r="H714" s="182" t="s">
        <v>1032</v>
      </c>
      <c r="I714" s="184">
        <v>4580.57</v>
      </c>
      <c r="J714" s="182" t="s">
        <v>1072</v>
      </c>
      <c r="K714" s="182" t="s">
        <v>1811</v>
      </c>
      <c r="L714" s="182" t="s">
        <v>2712</v>
      </c>
      <c r="M714" s="182" t="s">
        <v>2553</v>
      </c>
      <c r="N714" s="182" t="s">
        <v>575</v>
      </c>
      <c r="O714" s="182" t="s">
        <v>1813</v>
      </c>
      <c r="P714" s="182" t="s">
        <v>575</v>
      </c>
      <c r="Q714" s="182" t="s">
        <v>1811</v>
      </c>
      <c r="R714" s="183">
        <v>44166</v>
      </c>
      <c r="S714" s="182" t="s">
        <v>2554</v>
      </c>
      <c r="T714" s="182" t="s">
        <v>575</v>
      </c>
    </row>
    <row r="715" spans="1:20" hidden="1" x14ac:dyDescent="0.35">
      <c r="A715" s="182" t="s">
        <v>1028</v>
      </c>
      <c r="B715" s="182" t="s">
        <v>1029</v>
      </c>
      <c r="C715" s="182" t="s">
        <v>579</v>
      </c>
      <c r="D715" s="182" t="s">
        <v>1071</v>
      </c>
      <c r="E715" s="182" t="s">
        <v>574</v>
      </c>
      <c r="F715" s="182" t="s">
        <v>743</v>
      </c>
      <c r="G715" s="183">
        <v>44186</v>
      </c>
      <c r="H715" s="182" t="s">
        <v>1032</v>
      </c>
      <c r="I715" s="184">
        <v>36374.11</v>
      </c>
      <c r="J715" s="182" t="s">
        <v>1072</v>
      </c>
      <c r="K715" s="182" t="s">
        <v>1974</v>
      </c>
      <c r="L715" s="182" t="s">
        <v>2712</v>
      </c>
      <c r="M715" s="182" t="s">
        <v>2555</v>
      </c>
      <c r="N715" s="182" t="s">
        <v>575</v>
      </c>
      <c r="O715" s="182" t="s">
        <v>1976</v>
      </c>
      <c r="P715" s="182" t="s">
        <v>575</v>
      </c>
      <c r="Q715" s="182" t="s">
        <v>1974</v>
      </c>
      <c r="R715" s="183">
        <v>44166</v>
      </c>
      <c r="S715" s="182" t="s">
        <v>2556</v>
      </c>
      <c r="T715" s="182" t="s">
        <v>575</v>
      </c>
    </row>
    <row r="716" spans="1:20" hidden="1" x14ac:dyDescent="0.35">
      <c r="A716" s="182" t="s">
        <v>1028</v>
      </c>
      <c r="B716" s="182" t="s">
        <v>1029</v>
      </c>
      <c r="C716" s="182" t="s">
        <v>579</v>
      </c>
      <c r="D716" s="182" t="s">
        <v>1071</v>
      </c>
      <c r="E716" s="182" t="s">
        <v>574</v>
      </c>
      <c r="F716" s="182" t="s">
        <v>743</v>
      </c>
      <c r="G716" s="183">
        <v>44186</v>
      </c>
      <c r="H716" s="182" t="s">
        <v>1032</v>
      </c>
      <c r="I716" s="184">
        <v>36374.11</v>
      </c>
      <c r="J716" s="182" t="s">
        <v>1072</v>
      </c>
      <c r="K716" s="182" t="s">
        <v>2026</v>
      </c>
      <c r="L716" s="182" t="s">
        <v>2712</v>
      </c>
      <c r="M716" s="182" t="s">
        <v>2557</v>
      </c>
      <c r="N716" s="182" t="s">
        <v>575</v>
      </c>
      <c r="O716" s="182" t="s">
        <v>2028</v>
      </c>
      <c r="P716" s="182" t="s">
        <v>575</v>
      </c>
      <c r="Q716" s="182" t="s">
        <v>2026</v>
      </c>
      <c r="R716" s="183">
        <v>44166</v>
      </c>
      <c r="S716" s="182" t="s">
        <v>2558</v>
      </c>
      <c r="T716" s="182" t="s">
        <v>575</v>
      </c>
    </row>
    <row r="717" spans="1:20" hidden="1" x14ac:dyDescent="0.35">
      <c r="A717" s="182" t="s">
        <v>1028</v>
      </c>
      <c r="B717" s="182" t="s">
        <v>1029</v>
      </c>
      <c r="C717" s="182" t="s">
        <v>579</v>
      </c>
      <c r="D717" s="182" t="s">
        <v>1071</v>
      </c>
      <c r="E717" s="182" t="s">
        <v>574</v>
      </c>
      <c r="F717" s="182" t="s">
        <v>743</v>
      </c>
      <c r="G717" s="183">
        <v>44186</v>
      </c>
      <c r="H717" s="182" t="s">
        <v>1032</v>
      </c>
      <c r="I717" s="184">
        <v>36374.11</v>
      </c>
      <c r="J717" s="182" t="s">
        <v>1072</v>
      </c>
      <c r="K717" s="182" t="s">
        <v>2000</v>
      </c>
      <c r="L717" s="182" t="s">
        <v>2712</v>
      </c>
      <c r="M717" s="182" t="s">
        <v>2559</v>
      </c>
      <c r="N717" s="182" t="s">
        <v>575</v>
      </c>
      <c r="O717" s="182" t="s">
        <v>2002</v>
      </c>
      <c r="P717" s="182" t="s">
        <v>575</v>
      </c>
      <c r="Q717" s="182" t="s">
        <v>2000</v>
      </c>
      <c r="R717" s="183">
        <v>44166</v>
      </c>
      <c r="S717" s="182" t="s">
        <v>2560</v>
      </c>
      <c r="T717" s="182" t="s">
        <v>575</v>
      </c>
    </row>
    <row r="718" spans="1:20" hidden="1" x14ac:dyDescent="0.35">
      <c r="A718" s="182" t="s">
        <v>1028</v>
      </c>
      <c r="B718" s="182" t="s">
        <v>1029</v>
      </c>
      <c r="C718" s="182" t="s">
        <v>579</v>
      </c>
      <c r="D718" s="182" t="s">
        <v>1071</v>
      </c>
      <c r="E718" s="182" t="s">
        <v>574</v>
      </c>
      <c r="F718" s="182" t="s">
        <v>743</v>
      </c>
      <c r="G718" s="183">
        <v>44186</v>
      </c>
      <c r="H718" s="182" t="s">
        <v>1032</v>
      </c>
      <c r="I718" s="184">
        <v>8277.0499999999993</v>
      </c>
      <c r="J718" s="182" t="s">
        <v>1072</v>
      </c>
      <c r="K718" s="182" t="s">
        <v>1990</v>
      </c>
      <c r="L718" s="182" t="s">
        <v>2712</v>
      </c>
      <c r="M718" s="182" t="s">
        <v>2561</v>
      </c>
      <c r="N718" s="182" t="s">
        <v>575</v>
      </c>
      <c r="O718" s="182" t="s">
        <v>1992</v>
      </c>
      <c r="P718" s="182" t="s">
        <v>575</v>
      </c>
      <c r="Q718" s="182" t="s">
        <v>1990</v>
      </c>
      <c r="R718" s="183">
        <v>44166</v>
      </c>
      <c r="S718" s="182" t="s">
        <v>2562</v>
      </c>
      <c r="T718" s="182" t="s">
        <v>575</v>
      </c>
    </row>
    <row r="719" spans="1:20" hidden="1" x14ac:dyDescent="0.35">
      <c r="A719" s="182" t="s">
        <v>1028</v>
      </c>
      <c r="B719" s="182" t="s">
        <v>1029</v>
      </c>
      <c r="C719" s="182" t="s">
        <v>579</v>
      </c>
      <c r="D719" s="182" t="s">
        <v>1071</v>
      </c>
      <c r="E719" s="182" t="s">
        <v>574</v>
      </c>
      <c r="F719" s="182" t="s">
        <v>743</v>
      </c>
      <c r="G719" s="183">
        <v>44186</v>
      </c>
      <c r="H719" s="182" t="s">
        <v>1032</v>
      </c>
      <c r="I719" s="184">
        <v>20525.349999999999</v>
      </c>
      <c r="J719" s="182" t="s">
        <v>1072</v>
      </c>
      <c r="K719" s="182" t="s">
        <v>1952</v>
      </c>
      <c r="L719" s="182" t="s">
        <v>2712</v>
      </c>
      <c r="M719" s="182" t="s">
        <v>2563</v>
      </c>
      <c r="N719" s="182" t="s">
        <v>575</v>
      </c>
      <c r="O719" s="182" t="s">
        <v>1954</v>
      </c>
      <c r="P719" s="182" t="s">
        <v>575</v>
      </c>
      <c r="Q719" s="182" t="s">
        <v>1952</v>
      </c>
      <c r="R719" s="183">
        <v>44166</v>
      </c>
      <c r="S719" s="182" t="s">
        <v>2564</v>
      </c>
      <c r="T719" s="182" t="s">
        <v>575</v>
      </c>
    </row>
    <row r="720" spans="1:20" hidden="1" x14ac:dyDescent="0.35">
      <c r="A720" s="182" t="s">
        <v>1028</v>
      </c>
      <c r="B720" s="182" t="s">
        <v>1029</v>
      </c>
      <c r="C720" s="182" t="s">
        <v>579</v>
      </c>
      <c r="D720" s="182" t="s">
        <v>1071</v>
      </c>
      <c r="E720" s="182" t="s">
        <v>574</v>
      </c>
      <c r="F720" s="182" t="s">
        <v>743</v>
      </c>
      <c r="G720" s="183">
        <v>44186</v>
      </c>
      <c r="H720" s="182" t="s">
        <v>1032</v>
      </c>
      <c r="I720" s="184">
        <v>36374.11</v>
      </c>
      <c r="J720" s="182" t="s">
        <v>1072</v>
      </c>
      <c r="K720" s="182" t="s">
        <v>1966</v>
      </c>
      <c r="L720" s="182" t="s">
        <v>2712</v>
      </c>
      <c r="M720" s="182" t="s">
        <v>2565</v>
      </c>
      <c r="N720" s="182" t="s">
        <v>575</v>
      </c>
      <c r="O720" s="182" t="s">
        <v>1968</v>
      </c>
      <c r="P720" s="182" t="s">
        <v>575</v>
      </c>
      <c r="Q720" s="182" t="s">
        <v>1966</v>
      </c>
      <c r="R720" s="183">
        <v>44166</v>
      </c>
      <c r="S720" s="182" t="s">
        <v>2566</v>
      </c>
      <c r="T720" s="182" t="s">
        <v>575</v>
      </c>
    </row>
    <row r="721" spans="1:20" x14ac:dyDescent="0.35">
      <c r="A721" s="182" t="s">
        <v>1028</v>
      </c>
      <c r="B721" s="182" t="s">
        <v>1029</v>
      </c>
      <c r="C721" s="182" t="s">
        <v>579</v>
      </c>
      <c r="D721" s="182" t="s">
        <v>1071</v>
      </c>
      <c r="E721" s="182" t="s">
        <v>574</v>
      </c>
      <c r="F721" s="182" t="s">
        <v>743</v>
      </c>
      <c r="G721" s="183">
        <v>44186</v>
      </c>
      <c r="H721" s="182" t="s">
        <v>1032</v>
      </c>
      <c r="I721" s="184">
        <v>56574.58</v>
      </c>
      <c r="J721" s="182" t="s">
        <v>1072</v>
      </c>
      <c r="K721" s="182" t="s">
        <v>2567</v>
      </c>
      <c r="L721" s="182"/>
      <c r="M721" s="182" t="s">
        <v>2568</v>
      </c>
      <c r="N721" s="182" t="s">
        <v>575</v>
      </c>
      <c r="O721" s="182" t="s">
        <v>2569</v>
      </c>
      <c r="P721" s="182" t="s">
        <v>575</v>
      </c>
      <c r="Q721" s="182" t="s">
        <v>2567</v>
      </c>
      <c r="R721" s="183">
        <v>44166</v>
      </c>
      <c r="S721" s="182" t="s">
        <v>2570</v>
      </c>
      <c r="T721" s="182" t="s">
        <v>575</v>
      </c>
    </row>
    <row r="722" spans="1:20" hidden="1" x14ac:dyDescent="0.35">
      <c r="A722" s="182" t="s">
        <v>1028</v>
      </c>
      <c r="B722" s="182" t="s">
        <v>1029</v>
      </c>
      <c r="C722" s="182" t="s">
        <v>579</v>
      </c>
      <c r="D722" s="182" t="s">
        <v>1071</v>
      </c>
      <c r="E722" s="182" t="s">
        <v>574</v>
      </c>
      <c r="F722" s="182" t="s">
        <v>743</v>
      </c>
      <c r="G722" s="183">
        <v>44186</v>
      </c>
      <c r="H722" s="182" t="s">
        <v>1032</v>
      </c>
      <c r="I722" s="184">
        <v>5514.25</v>
      </c>
      <c r="J722" s="182" t="s">
        <v>1072</v>
      </c>
      <c r="K722" s="182" t="s">
        <v>1942</v>
      </c>
      <c r="L722" s="182" t="s">
        <v>2712</v>
      </c>
      <c r="M722" s="182" t="s">
        <v>2571</v>
      </c>
      <c r="N722" s="182" t="s">
        <v>575</v>
      </c>
      <c r="O722" s="182" t="s">
        <v>1944</v>
      </c>
      <c r="P722" s="182" t="s">
        <v>575</v>
      </c>
      <c r="Q722" s="182" t="s">
        <v>1942</v>
      </c>
      <c r="R722" s="183">
        <v>44166</v>
      </c>
      <c r="S722" s="182" t="s">
        <v>2572</v>
      </c>
      <c r="T722" s="182" t="s">
        <v>575</v>
      </c>
    </row>
    <row r="723" spans="1:20" hidden="1" x14ac:dyDescent="0.35">
      <c r="A723" s="182" t="s">
        <v>1028</v>
      </c>
      <c r="B723" s="182" t="s">
        <v>1029</v>
      </c>
      <c r="C723" s="182" t="s">
        <v>579</v>
      </c>
      <c r="D723" s="182" t="s">
        <v>1071</v>
      </c>
      <c r="E723" s="182" t="s">
        <v>574</v>
      </c>
      <c r="F723" s="182" t="s">
        <v>743</v>
      </c>
      <c r="G723" s="183">
        <v>44186</v>
      </c>
      <c r="H723" s="182" t="s">
        <v>1032</v>
      </c>
      <c r="I723" s="184">
        <v>66819.61</v>
      </c>
      <c r="J723" s="182" t="s">
        <v>1072</v>
      </c>
      <c r="K723" s="182" t="s">
        <v>1821</v>
      </c>
      <c r="L723" s="182" t="s">
        <v>2712</v>
      </c>
      <c r="M723" s="182" t="s">
        <v>2573</v>
      </c>
      <c r="N723" s="182" t="s">
        <v>575</v>
      </c>
      <c r="O723" s="182" t="s">
        <v>1823</v>
      </c>
      <c r="P723" s="182" t="s">
        <v>575</v>
      </c>
      <c r="Q723" s="182" t="s">
        <v>1821</v>
      </c>
      <c r="R723" s="183">
        <v>44166</v>
      </c>
      <c r="S723" s="182" t="s">
        <v>2574</v>
      </c>
      <c r="T723" s="182" t="s">
        <v>575</v>
      </c>
    </row>
    <row r="724" spans="1:20" hidden="1" x14ac:dyDescent="0.35">
      <c r="A724" s="182" t="s">
        <v>1028</v>
      </c>
      <c r="B724" s="182" t="s">
        <v>1029</v>
      </c>
      <c r="C724" s="182" t="s">
        <v>579</v>
      </c>
      <c r="D724" s="182" t="s">
        <v>1071</v>
      </c>
      <c r="E724" s="182" t="s">
        <v>574</v>
      </c>
      <c r="F724" s="182" t="s">
        <v>743</v>
      </c>
      <c r="G724" s="183">
        <v>44186</v>
      </c>
      <c r="H724" s="182" t="s">
        <v>1032</v>
      </c>
      <c r="I724" s="184">
        <v>54967</v>
      </c>
      <c r="J724" s="182" t="s">
        <v>1072</v>
      </c>
      <c r="K724" s="182" t="s">
        <v>1796</v>
      </c>
      <c r="L724" s="182" t="s">
        <v>2712</v>
      </c>
      <c r="M724" s="182" t="s">
        <v>2575</v>
      </c>
      <c r="N724" s="182" t="s">
        <v>575</v>
      </c>
      <c r="O724" s="182" t="s">
        <v>1798</v>
      </c>
      <c r="P724" s="182" t="s">
        <v>575</v>
      </c>
      <c r="Q724" s="182" t="s">
        <v>1796</v>
      </c>
      <c r="R724" s="183">
        <v>44166</v>
      </c>
      <c r="S724" s="182" t="s">
        <v>2576</v>
      </c>
      <c r="T724" s="182" t="s">
        <v>575</v>
      </c>
    </row>
    <row r="725" spans="1:20" hidden="1" x14ac:dyDescent="0.35">
      <c r="A725" s="182" t="s">
        <v>1028</v>
      </c>
      <c r="B725" s="182" t="s">
        <v>1029</v>
      </c>
      <c r="C725" s="182" t="s">
        <v>579</v>
      </c>
      <c r="D725" s="182" t="s">
        <v>1071</v>
      </c>
      <c r="E725" s="182" t="s">
        <v>574</v>
      </c>
      <c r="F725" s="182" t="s">
        <v>743</v>
      </c>
      <c r="G725" s="183">
        <v>44186</v>
      </c>
      <c r="H725" s="182" t="s">
        <v>1032</v>
      </c>
      <c r="I725" s="184">
        <v>68723.360000000001</v>
      </c>
      <c r="J725" s="182" t="s">
        <v>1072</v>
      </c>
      <c r="K725" s="182" t="s">
        <v>1982</v>
      </c>
      <c r="L725" s="182" t="s">
        <v>2712</v>
      </c>
      <c r="M725" s="182" t="s">
        <v>2577</v>
      </c>
      <c r="N725" s="182" t="s">
        <v>575</v>
      </c>
      <c r="O725" s="182" t="s">
        <v>1984</v>
      </c>
      <c r="P725" s="182" t="s">
        <v>575</v>
      </c>
      <c r="Q725" s="182" t="s">
        <v>1982</v>
      </c>
      <c r="R725" s="183">
        <v>44166</v>
      </c>
      <c r="S725" s="182" t="s">
        <v>2578</v>
      </c>
      <c r="T725" s="182" t="s">
        <v>575</v>
      </c>
    </row>
    <row r="726" spans="1:20" x14ac:dyDescent="0.35">
      <c r="A726" s="182" t="s">
        <v>1028</v>
      </c>
      <c r="B726" s="182" t="s">
        <v>1029</v>
      </c>
      <c r="C726" s="182" t="s">
        <v>579</v>
      </c>
      <c r="D726" s="182" t="s">
        <v>1071</v>
      </c>
      <c r="E726" s="182" t="s">
        <v>574</v>
      </c>
      <c r="F726" s="182" t="s">
        <v>743</v>
      </c>
      <c r="G726" s="183">
        <v>44186</v>
      </c>
      <c r="H726" s="182" t="s">
        <v>1032</v>
      </c>
      <c r="I726" s="184">
        <v>29289.41</v>
      </c>
      <c r="J726" s="182" t="s">
        <v>1072</v>
      </c>
      <c r="K726" s="182" t="s">
        <v>2579</v>
      </c>
      <c r="L726" s="182"/>
      <c r="M726" s="182" t="s">
        <v>2580</v>
      </c>
      <c r="N726" s="182" t="s">
        <v>575</v>
      </c>
      <c r="O726" s="182" t="s">
        <v>2581</v>
      </c>
      <c r="P726" s="182" t="s">
        <v>575</v>
      </c>
      <c r="Q726" s="182" t="s">
        <v>2579</v>
      </c>
      <c r="R726" s="183">
        <v>44166</v>
      </c>
      <c r="S726" s="182" t="s">
        <v>2582</v>
      </c>
      <c r="T726" s="182" t="s">
        <v>575</v>
      </c>
    </row>
    <row r="727" spans="1:20" x14ac:dyDescent="0.35">
      <c r="A727" s="182" t="s">
        <v>1028</v>
      </c>
      <c r="B727" s="182" t="s">
        <v>1029</v>
      </c>
      <c r="C727" s="182" t="s">
        <v>579</v>
      </c>
      <c r="D727" s="182" t="s">
        <v>1071</v>
      </c>
      <c r="E727" s="182" t="s">
        <v>574</v>
      </c>
      <c r="F727" s="182" t="s">
        <v>743</v>
      </c>
      <c r="G727" s="183">
        <v>44186</v>
      </c>
      <c r="H727" s="182" t="s">
        <v>1032</v>
      </c>
      <c r="I727" s="184">
        <v>30211.22</v>
      </c>
      <c r="J727" s="182" t="s">
        <v>1072</v>
      </c>
      <c r="K727" s="182" t="s">
        <v>2583</v>
      </c>
      <c r="L727" s="182"/>
      <c r="M727" s="182" t="s">
        <v>2584</v>
      </c>
      <c r="N727" s="182" t="s">
        <v>575</v>
      </c>
      <c r="O727" s="182" t="s">
        <v>2585</v>
      </c>
      <c r="P727" s="182" t="s">
        <v>575</v>
      </c>
      <c r="Q727" s="182" t="s">
        <v>2583</v>
      </c>
      <c r="R727" s="183">
        <v>44166</v>
      </c>
      <c r="S727" s="182" t="s">
        <v>2586</v>
      </c>
      <c r="T727" s="182" t="s">
        <v>575</v>
      </c>
    </row>
    <row r="728" spans="1:20" x14ac:dyDescent="0.35">
      <c r="A728" s="182" t="s">
        <v>1028</v>
      </c>
      <c r="B728" s="182" t="s">
        <v>1029</v>
      </c>
      <c r="C728" s="182" t="s">
        <v>579</v>
      </c>
      <c r="D728" s="182" t="s">
        <v>1071</v>
      </c>
      <c r="E728" s="182" t="s">
        <v>574</v>
      </c>
      <c r="F728" s="182" t="s">
        <v>743</v>
      </c>
      <c r="G728" s="183">
        <v>44186</v>
      </c>
      <c r="H728" s="182" t="s">
        <v>1032</v>
      </c>
      <c r="I728" s="184">
        <v>104218.57</v>
      </c>
      <c r="J728" s="182" t="s">
        <v>1072</v>
      </c>
      <c r="K728" s="182" t="s">
        <v>2587</v>
      </c>
      <c r="L728" s="182"/>
      <c r="M728" s="182" t="s">
        <v>2588</v>
      </c>
      <c r="N728" s="182" t="s">
        <v>575</v>
      </c>
      <c r="O728" s="182" t="s">
        <v>2589</v>
      </c>
      <c r="P728" s="182" t="s">
        <v>575</v>
      </c>
      <c r="Q728" s="182" t="s">
        <v>2587</v>
      </c>
      <c r="R728" s="183">
        <v>44166</v>
      </c>
      <c r="S728" s="182" t="s">
        <v>2590</v>
      </c>
      <c r="T728" s="182" t="s">
        <v>575</v>
      </c>
    </row>
    <row r="729" spans="1:20" hidden="1" x14ac:dyDescent="0.35">
      <c r="A729" s="182" t="s">
        <v>1028</v>
      </c>
      <c r="B729" s="182" t="s">
        <v>1029</v>
      </c>
      <c r="C729" s="182" t="s">
        <v>579</v>
      </c>
      <c r="D729" s="182" t="s">
        <v>1071</v>
      </c>
      <c r="E729" s="182" t="s">
        <v>574</v>
      </c>
      <c r="F729" s="182" t="s">
        <v>743</v>
      </c>
      <c r="G729" s="183">
        <v>44186</v>
      </c>
      <c r="H729" s="182" t="s">
        <v>1032</v>
      </c>
      <c r="I729" s="184">
        <v>17628.310000000001</v>
      </c>
      <c r="J729" s="182" t="s">
        <v>1072</v>
      </c>
      <c r="K729" s="182" t="s">
        <v>1978</v>
      </c>
      <c r="L729" s="182" t="s">
        <v>2712</v>
      </c>
      <c r="M729" s="182" t="s">
        <v>2591</v>
      </c>
      <c r="N729" s="182" t="s">
        <v>575</v>
      </c>
      <c r="O729" s="182" t="s">
        <v>1980</v>
      </c>
      <c r="P729" s="182" t="s">
        <v>575</v>
      </c>
      <c r="Q729" s="182" t="s">
        <v>1978</v>
      </c>
      <c r="R729" s="183">
        <v>44166</v>
      </c>
      <c r="S729" s="182" t="s">
        <v>2592</v>
      </c>
      <c r="T729" s="182" t="s">
        <v>575</v>
      </c>
    </row>
    <row r="730" spans="1:20" hidden="1" x14ac:dyDescent="0.35">
      <c r="A730" s="182" t="s">
        <v>1028</v>
      </c>
      <c r="B730" s="182" t="s">
        <v>1029</v>
      </c>
      <c r="C730" s="182" t="s">
        <v>579</v>
      </c>
      <c r="D730" s="182" t="s">
        <v>1071</v>
      </c>
      <c r="E730" s="182" t="s">
        <v>574</v>
      </c>
      <c r="F730" s="182" t="s">
        <v>743</v>
      </c>
      <c r="G730" s="183">
        <v>44186</v>
      </c>
      <c r="H730" s="182" t="s">
        <v>1032</v>
      </c>
      <c r="I730" s="184">
        <v>126152.74</v>
      </c>
      <c r="J730" s="182" t="s">
        <v>1072</v>
      </c>
      <c r="K730" s="182" t="s">
        <v>1108</v>
      </c>
      <c r="L730" s="182" t="s">
        <v>2712</v>
      </c>
      <c r="M730" s="182" t="s">
        <v>2593</v>
      </c>
      <c r="N730" s="182" t="s">
        <v>575</v>
      </c>
      <c r="O730" s="182" t="s">
        <v>1110</v>
      </c>
      <c r="P730" s="182" t="s">
        <v>575</v>
      </c>
      <c r="Q730" s="182" t="s">
        <v>1108</v>
      </c>
      <c r="R730" s="183">
        <v>44166</v>
      </c>
      <c r="S730" s="182" t="s">
        <v>2594</v>
      </c>
      <c r="T730" s="182" t="s">
        <v>575</v>
      </c>
    </row>
    <row r="731" spans="1:20" hidden="1" x14ac:dyDescent="0.35">
      <c r="A731" s="182" t="s">
        <v>1028</v>
      </c>
      <c r="B731" s="182" t="s">
        <v>1029</v>
      </c>
      <c r="C731" s="182" t="s">
        <v>579</v>
      </c>
      <c r="D731" s="182" t="s">
        <v>1071</v>
      </c>
      <c r="E731" s="182" t="s">
        <v>574</v>
      </c>
      <c r="F731" s="182" t="s">
        <v>743</v>
      </c>
      <c r="G731" s="183">
        <v>44186</v>
      </c>
      <c r="H731" s="182" t="s">
        <v>1032</v>
      </c>
      <c r="I731" s="184">
        <v>46774.17</v>
      </c>
      <c r="J731" s="182" t="s">
        <v>1072</v>
      </c>
      <c r="K731" s="182" t="s">
        <v>1792</v>
      </c>
      <c r="L731" s="182" t="s">
        <v>2712</v>
      </c>
      <c r="M731" s="182" t="s">
        <v>2595</v>
      </c>
      <c r="N731" s="182" t="s">
        <v>575</v>
      </c>
      <c r="O731" s="182" t="s">
        <v>1794</v>
      </c>
      <c r="P731" s="182" t="s">
        <v>575</v>
      </c>
      <c r="Q731" s="182" t="s">
        <v>1792</v>
      </c>
      <c r="R731" s="183">
        <v>44166</v>
      </c>
      <c r="S731" s="182" t="s">
        <v>2596</v>
      </c>
      <c r="T731" s="182" t="s">
        <v>575</v>
      </c>
    </row>
    <row r="732" spans="1:20" x14ac:dyDescent="0.35">
      <c r="A732" s="182" t="s">
        <v>1028</v>
      </c>
      <c r="B732" s="182" t="s">
        <v>1029</v>
      </c>
      <c r="C732" s="182" t="s">
        <v>579</v>
      </c>
      <c r="D732" s="182" t="s">
        <v>1071</v>
      </c>
      <c r="E732" s="182" t="s">
        <v>574</v>
      </c>
      <c r="F732" s="182" t="s">
        <v>743</v>
      </c>
      <c r="G732" s="183">
        <v>44186</v>
      </c>
      <c r="H732" s="182" t="s">
        <v>1032</v>
      </c>
      <c r="I732" s="184">
        <v>15914.89</v>
      </c>
      <c r="J732" s="182" t="s">
        <v>1072</v>
      </c>
      <c r="K732" s="182" t="s">
        <v>2597</v>
      </c>
      <c r="L732" s="182"/>
      <c r="M732" s="182" t="s">
        <v>2598</v>
      </c>
      <c r="N732" s="182" t="s">
        <v>575</v>
      </c>
      <c r="O732" s="182" t="s">
        <v>2599</v>
      </c>
      <c r="P732" s="182" t="s">
        <v>575</v>
      </c>
      <c r="Q732" s="182" t="s">
        <v>2597</v>
      </c>
      <c r="R732" s="183">
        <v>44166</v>
      </c>
      <c r="S732" s="182" t="s">
        <v>2600</v>
      </c>
      <c r="T732" s="182" t="s">
        <v>575</v>
      </c>
    </row>
    <row r="733" spans="1:20" hidden="1" x14ac:dyDescent="0.35">
      <c r="A733" s="182" t="s">
        <v>1028</v>
      </c>
      <c r="B733" s="182" t="s">
        <v>1029</v>
      </c>
      <c r="C733" s="182" t="s">
        <v>579</v>
      </c>
      <c r="D733" s="182" t="s">
        <v>1071</v>
      </c>
      <c r="E733" s="182" t="s">
        <v>574</v>
      </c>
      <c r="F733" s="182" t="s">
        <v>743</v>
      </c>
      <c r="G733" s="183">
        <v>44186</v>
      </c>
      <c r="H733" s="182" t="s">
        <v>1032</v>
      </c>
      <c r="I733" s="184">
        <v>6053.77</v>
      </c>
      <c r="J733" s="182" t="s">
        <v>1072</v>
      </c>
      <c r="K733" s="182" t="s">
        <v>1108</v>
      </c>
      <c r="L733" s="182" t="s">
        <v>2712</v>
      </c>
      <c r="M733" s="182" t="s">
        <v>2601</v>
      </c>
      <c r="N733" s="182" t="s">
        <v>575</v>
      </c>
      <c r="O733" s="182" t="s">
        <v>1110</v>
      </c>
      <c r="P733" s="182" t="s">
        <v>575</v>
      </c>
      <c r="Q733" s="182" t="s">
        <v>1108</v>
      </c>
      <c r="R733" s="183">
        <v>44166</v>
      </c>
      <c r="S733" s="182" t="s">
        <v>2602</v>
      </c>
      <c r="T733" s="182" t="s">
        <v>575</v>
      </c>
    </row>
    <row r="734" spans="1:20" x14ac:dyDescent="0.35">
      <c r="A734" s="182" t="s">
        <v>1028</v>
      </c>
      <c r="B734" s="182" t="s">
        <v>1029</v>
      </c>
      <c r="C734" s="182" t="s">
        <v>579</v>
      </c>
      <c r="D734" s="182" t="s">
        <v>1071</v>
      </c>
      <c r="E734" s="182" t="s">
        <v>574</v>
      </c>
      <c r="F734" s="182" t="s">
        <v>743</v>
      </c>
      <c r="G734" s="183">
        <v>44186</v>
      </c>
      <c r="H734" s="182" t="s">
        <v>1032</v>
      </c>
      <c r="I734" s="184">
        <v>15914.89</v>
      </c>
      <c r="J734" s="182" t="s">
        <v>1072</v>
      </c>
      <c r="K734" s="182" t="s">
        <v>2603</v>
      </c>
      <c r="L734" s="182"/>
      <c r="M734" s="182" t="s">
        <v>2604</v>
      </c>
      <c r="N734" s="182" t="s">
        <v>575</v>
      </c>
      <c r="O734" s="182" t="s">
        <v>2605</v>
      </c>
      <c r="P734" s="182" t="s">
        <v>575</v>
      </c>
      <c r="Q734" s="182" t="s">
        <v>2603</v>
      </c>
      <c r="R734" s="183">
        <v>44166</v>
      </c>
      <c r="S734" s="182" t="s">
        <v>2606</v>
      </c>
      <c r="T734" s="182" t="s">
        <v>575</v>
      </c>
    </row>
    <row r="735" spans="1:20" x14ac:dyDescent="0.35">
      <c r="A735" s="182" t="s">
        <v>1028</v>
      </c>
      <c r="B735" s="182" t="s">
        <v>1029</v>
      </c>
      <c r="C735" s="182" t="s">
        <v>579</v>
      </c>
      <c r="D735" s="182" t="s">
        <v>1071</v>
      </c>
      <c r="E735" s="182" t="s">
        <v>574</v>
      </c>
      <c r="F735" s="182" t="s">
        <v>743</v>
      </c>
      <c r="G735" s="183">
        <v>44186</v>
      </c>
      <c r="H735" s="182" t="s">
        <v>1032</v>
      </c>
      <c r="I735" s="184">
        <v>14530.6</v>
      </c>
      <c r="J735" s="182" t="s">
        <v>1072</v>
      </c>
      <c r="K735" s="182" t="s">
        <v>2607</v>
      </c>
      <c r="L735" s="182"/>
      <c r="M735" s="182" t="s">
        <v>2608</v>
      </c>
      <c r="N735" s="182" t="s">
        <v>575</v>
      </c>
      <c r="O735" s="182" t="s">
        <v>2609</v>
      </c>
      <c r="P735" s="182" t="s">
        <v>575</v>
      </c>
      <c r="Q735" s="182" t="s">
        <v>2607</v>
      </c>
      <c r="R735" s="183">
        <v>44166</v>
      </c>
      <c r="S735" s="182" t="s">
        <v>2610</v>
      </c>
      <c r="T735" s="182" t="s">
        <v>575</v>
      </c>
    </row>
    <row r="736" spans="1:20" x14ac:dyDescent="0.35">
      <c r="A736" s="182" t="s">
        <v>1028</v>
      </c>
      <c r="B736" s="182" t="s">
        <v>1029</v>
      </c>
      <c r="C736" s="182" t="s">
        <v>579</v>
      </c>
      <c r="D736" s="182" t="s">
        <v>1071</v>
      </c>
      <c r="E736" s="182" t="s">
        <v>574</v>
      </c>
      <c r="F736" s="182" t="s">
        <v>743</v>
      </c>
      <c r="G736" s="183">
        <v>44186</v>
      </c>
      <c r="H736" s="182" t="s">
        <v>1032</v>
      </c>
      <c r="I736" s="184">
        <v>5025.47</v>
      </c>
      <c r="J736" s="182" t="s">
        <v>1072</v>
      </c>
      <c r="K736" s="182" t="s">
        <v>2611</v>
      </c>
      <c r="L736" s="182"/>
      <c r="M736" s="182" t="s">
        <v>2612</v>
      </c>
      <c r="N736" s="182" t="s">
        <v>575</v>
      </c>
      <c r="O736" s="182" t="s">
        <v>2613</v>
      </c>
      <c r="P736" s="182" t="s">
        <v>575</v>
      </c>
      <c r="Q736" s="182" t="s">
        <v>2611</v>
      </c>
      <c r="R736" s="183">
        <v>44166</v>
      </c>
      <c r="S736" s="182" t="s">
        <v>2614</v>
      </c>
      <c r="T736" s="182" t="s">
        <v>575</v>
      </c>
    </row>
    <row r="737" spans="1:20" x14ac:dyDescent="0.35">
      <c r="A737" s="182" t="s">
        <v>1028</v>
      </c>
      <c r="B737" s="182" t="s">
        <v>1029</v>
      </c>
      <c r="C737" s="182" t="s">
        <v>579</v>
      </c>
      <c r="D737" s="182" t="s">
        <v>1071</v>
      </c>
      <c r="E737" s="182" t="s">
        <v>574</v>
      </c>
      <c r="F737" s="182" t="s">
        <v>743</v>
      </c>
      <c r="G737" s="183">
        <v>44186</v>
      </c>
      <c r="H737" s="182" t="s">
        <v>1032</v>
      </c>
      <c r="I737" s="184">
        <v>19519.03</v>
      </c>
      <c r="J737" s="182" t="s">
        <v>1072</v>
      </c>
      <c r="K737" s="182" t="s">
        <v>2615</v>
      </c>
      <c r="L737" s="182"/>
      <c r="M737" s="182" t="s">
        <v>2616</v>
      </c>
      <c r="N737" s="182" t="s">
        <v>575</v>
      </c>
      <c r="O737" s="182" t="s">
        <v>2617</v>
      </c>
      <c r="P737" s="182" t="s">
        <v>575</v>
      </c>
      <c r="Q737" s="182" t="s">
        <v>2615</v>
      </c>
      <c r="R737" s="183">
        <v>44166</v>
      </c>
      <c r="S737" s="182" t="s">
        <v>2618</v>
      </c>
      <c r="T737" s="182" t="s">
        <v>575</v>
      </c>
    </row>
    <row r="738" spans="1:20" hidden="1" x14ac:dyDescent="0.35">
      <c r="A738" s="182" t="s">
        <v>1028</v>
      </c>
      <c r="B738" s="182" t="s">
        <v>1029</v>
      </c>
      <c r="C738" s="182" t="s">
        <v>579</v>
      </c>
      <c r="D738" s="182" t="s">
        <v>1071</v>
      </c>
      <c r="E738" s="182" t="s">
        <v>574</v>
      </c>
      <c r="F738" s="182" t="s">
        <v>743</v>
      </c>
      <c r="G738" s="183">
        <v>44186</v>
      </c>
      <c r="H738" s="182" t="s">
        <v>1032</v>
      </c>
      <c r="I738" s="184">
        <v>18322.36</v>
      </c>
      <c r="J738" s="182" t="s">
        <v>1072</v>
      </c>
      <c r="K738" s="182" t="s">
        <v>1802</v>
      </c>
      <c r="L738" s="182" t="s">
        <v>2712</v>
      </c>
      <c r="M738" s="182" t="s">
        <v>2619</v>
      </c>
      <c r="N738" s="182" t="s">
        <v>575</v>
      </c>
      <c r="O738" s="182" t="s">
        <v>1804</v>
      </c>
      <c r="P738" s="182" t="s">
        <v>575</v>
      </c>
      <c r="Q738" s="182" t="s">
        <v>1802</v>
      </c>
      <c r="R738" s="183">
        <v>44166</v>
      </c>
      <c r="S738" s="182" t="s">
        <v>2620</v>
      </c>
      <c r="T738" s="182" t="s">
        <v>575</v>
      </c>
    </row>
    <row r="739" spans="1:20" hidden="1" x14ac:dyDescent="0.35">
      <c r="A739" s="182" t="s">
        <v>1028</v>
      </c>
      <c r="B739" s="182" t="s">
        <v>1029</v>
      </c>
      <c r="C739" s="182" t="s">
        <v>579</v>
      </c>
      <c r="D739" s="182" t="s">
        <v>1071</v>
      </c>
      <c r="E739" s="182" t="s">
        <v>574</v>
      </c>
      <c r="F739" s="182" t="s">
        <v>743</v>
      </c>
      <c r="G739" s="183">
        <v>44186</v>
      </c>
      <c r="H739" s="182" t="s">
        <v>1032</v>
      </c>
      <c r="I739" s="184">
        <v>8277.0499999999993</v>
      </c>
      <c r="J739" s="182" t="s">
        <v>1072</v>
      </c>
      <c r="K739" s="182" t="s">
        <v>2004</v>
      </c>
      <c r="L739" s="182" t="s">
        <v>2712</v>
      </c>
      <c r="M739" s="182" t="s">
        <v>2621</v>
      </c>
      <c r="N739" s="182" t="s">
        <v>575</v>
      </c>
      <c r="O739" s="182" t="s">
        <v>2006</v>
      </c>
      <c r="P739" s="182" t="s">
        <v>575</v>
      </c>
      <c r="Q739" s="182" t="s">
        <v>2004</v>
      </c>
      <c r="R739" s="183">
        <v>44166</v>
      </c>
      <c r="S739" s="182" t="s">
        <v>2622</v>
      </c>
      <c r="T739" s="182" t="s">
        <v>575</v>
      </c>
    </row>
    <row r="740" spans="1:20" x14ac:dyDescent="0.35">
      <c r="A740" s="182" t="s">
        <v>1028</v>
      </c>
      <c r="B740" s="182" t="s">
        <v>1029</v>
      </c>
      <c r="C740" s="182" t="s">
        <v>1063</v>
      </c>
      <c r="D740" s="182" t="s">
        <v>1064</v>
      </c>
      <c r="E740" s="182" t="s">
        <v>574</v>
      </c>
      <c r="F740" s="182" t="s">
        <v>743</v>
      </c>
      <c r="G740" s="183">
        <v>44186</v>
      </c>
      <c r="H740" s="182" t="s">
        <v>1032</v>
      </c>
      <c r="I740" s="184">
        <v>930.34</v>
      </c>
      <c r="J740" s="182" t="s">
        <v>1177</v>
      </c>
      <c r="K740" s="182" t="s">
        <v>1178</v>
      </c>
      <c r="L740" s="182"/>
      <c r="M740" s="182" t="s">
        <v>2623</v>
      </c>
      <c r="N740" s="182" t="s">
        <v>575</v>
      </c>
      <c r="O740" s="182" t="s">
        <v>1180</v>
      </c>
      <c r="P740" s="182" t="s">
        <v>575</v>
      </c>
      <c r="Q740" s="182" t="s">
        <v>1178</v>
      </c>
      <c r="R740" s="183">
        <v>44183</v>
      </c>
      <c r="S740" s="182" t="s">
        <v>2624</v>
      </c>
      <c r="T740" s="182" t="s">
        <v>575</v>
      </c>
    </row>
    <row r="741" spans="1:20" x14ac:dyDescent="0.35">
      <c r="A741" s="182" t="s">
        <v>1028</v>
      </c>
      <c r="B741" s="182" t="s">
        <v>1029</v>
      </c>
      <c r="C741" s="182" t="s">
        <v>1063</v>
      </c>
      <c r="D741" s="182" t="s">
        <v>1064</v>
      </c>
      <c r="E741" s="182" t="s">
        <v>574</v>
      </c>
      <c r="F741" s="182" t="s">
        <v>743</v>
      </c>
      <c r="G741" s="183">
        <v>44186</v>
      </c>
      <c r="H741" s="182" t="s">
        <v>1032</v>
      </c>
      <c r="I741" s="184">
        <v>3330.5</v>
      </c>
      <c r="J741" s="182" t="s">
        <v>1177</v>
      </c>
      <c r="K741" s="182" t="s">
        <v>1178</v>
      </c>
      <c r="L741" s="182"/>
      <c r="M741" s="182" t="s">
        <v>2623</v>
      </c>
      <c r="N741" s="182" t="s">
        <v>575</v>
      </c>
      <c r="O741" s="182" t="s">
        <v>1180</v>
      </c>
      <c r="P741" s="182" t="s">
        <v>575</v>
      </c>
      <c r="Q741" s="182" t="s">
        <v>1178</v>
      </c>
      <c r="R741" s="183">
        <v>44183</v>
      </c>
      <c r="S741" s="182" t="s">
        <v>2624</v>
      </c>
      <c r="T741" s="182" t="s">
        <v>575</v>
      </c>
    </row>
    <row r="742" spans="1:20" x14ac:dyDescent="0.35">
      <c r="A742" s="182" t="s">
        <v>1028</v>
      </c>
      <c r="B742" s="182" t="s">
        <v>1029</v>
      </c>
      <c r="C742" s="182" t="s">
        <v>1063</v>
      </c>
      <c r="D742" s="182" t="s">
        <v>1064</v>
      </c>
      <c r="E742" s="182" t="s">
        <v>574</v>
      </c>
      <c r="F742" s="182" t="s">
        <v>743</v>
      </c>
      <c r="G742" s="183">
        <v>44186</v>
      </c>
      <c r="H742" s="182" t="s">
        <v>1032</v>
      </c>
      <c r="I742" s="184">
        <v>436.01</v>
      </c>
      <c r="J742" s="182" t="s">
        <v>1177</v>
      </c>
      <c r="K742" s="182" t="s">
        <v>1178</v>
      </c>
      <c r="L742" s="182"/>
      <c r="M742" s="182" t="s">
        <v>2625</v>
      </c>
      <c r="N742" s="182" t="s">
        <v>575</v>
      </c>
      <c r="O742" s="182" t="s">
        <v>1180</v>
      </c>
      <c r="P742" s="182" t="s">
        <v>575</v>
      </c>
      <c r="Q742" s="182" t="s">
        <v>1178</v>
      </c>
      <c r="R742" s="183">
        <v>44182</v>
      </c>
      <c r="S742" s="182" t="s">
        <v>2626</v>
      </c>
      <c r="T742" s="182" t="s">
        <v>575</v>
      </c>
    </row>
    <row r="743" spans="1:20" x14ac:dyDescent="0.35">
      <c r="A743" s="182" t="s">
        <v>1028</v>
      </c>
      <c r="B743" s="182" t="s">
        <v>1029</v>
      </c>
      <c r="C743" s="182" t="s">
        <v>1063</v>
      </c>
      <c r="D743" s="182" t="s">
        <v>1064</v>
      </c>
      <c r="E743" s="182" t="s">
        <v>574</v>
      </c>
      <c r="F743" s="182" t="s">
        <v>743</v>
      </c>
      <c r="G743" s="183">
        <v>44186</v>
      </c>
      <c r="H743" s="182" t="s">
        <v>1032</v>
      </c>
      <c r="I743" s="184">
        <v>1908.15</v>
      </c>
      <c r="J743" s="182" t="s">
        <v>1177</v>
      </c>
      <c r="K743" s="182" t="s">
        <v>1178</v>
      </c>
      <c r="L743" s="182"/>
      <c r="M743" s="182" t="s">
        <v>2627</v>
      </c>
      <c r="N743" s="182" t="s">
        <v>575</v>
      </c>
      <c r="O743" s="182" t="s">
        <v>1180</v>
      </c>
      <c r="P743" s="182" t="s">
        <v>575</v>
      </c>
      <c r="Q743" s="182" t="s">
        <v>1178</v>
      </c>
      <c r="R743" s="183">
        <v>44182</v>
      </c>
      <c r="S743" s="182" t="s">
        <v>2628</v>
      </c>
      <c r="T743" s="182" t="s">
        <v>575</v>
      </c>
    </row>
    <row r="744" spans="1:20" x14ac:dyDescent="0.35">
      <c r="A744" s="182" t="s">
        <v>1028</v>
      </c>
      <c r="B744" s="182" t="s">
        <v>1029</v>
      </c>
      <c r="C744" s="182" t="s">
        <v>1063</v>
      </c>
      <c r="D744" s="182" t="s">
        <v>1064</v>
      </c>
      <c r="E744" s="182" t="s">
        <v>574</v>
      </c>
      <c r="F744" s="182" t="s">
        <v>743</v>
      </c>
      <c r="G744" s="183">
        <v>44186</v>
      </c>
      <c r="H744" s="182" t="s">
        <v>1032</v>
      </c>
      <c r="I744" s="184">
        <v>7141.62</v>
      </c>
      <c r="J744" s="182" t="s">
        <v>1091</v>
      </c>
      <c r="K744" s="182" t="s">
        <v>1092</v>
      </c>
      <c r="L744" s="182"/>
      <c r="M744" s="182" t="s">
        <v>2629</v>
      </c>
      <c r="N744" s="182" t="s">
        <v>575</v>
      </c>
      <c r="O744" s="182" t="s">
        <v>1094</v>
      </c>
      <c r="P744" s="182" t="s">
        <v>575</v>
      </c>
      <c r="Q744" s="182" t="s">
        <v>1092</v>
      </c>
      <c r="R744" s="183">
        <v>44183</v>
      </c>
      <c r="S744" s="182" t="s">
        <v>2630</v>
      </c>
      <c r="T744" s="182" t="s">
        <v>575</v>
      </c>
    </row>
    <row r="745" spans="1:20" x14ac:dyDescent="0.35">
      <c r="A745" s="182" t="s">
        <v>1028</v>
      </c>
      <c r="B745" s="182" t="s">
        <v>1029</v>
      </c>
      <c r="C745" s="182" t="s">
        <v>1063</v>
      </c>
      <c r="D745" s="182" t="s">
        <v>1064</v>
      </c>
      <c r="E745" s="182" t="s">
        <v>574</v>
      </c>
      <c r="F745" s="182" t="s">
        <v>743</v>
      </c>
      <c r="G745" s="183">
        <v>44186</v>
      </c>
      <c r="H745" s="182" t="s">
        <v>1032</v>
      </c>
      <c r="I745" s="184">
        <v>2541.35</v>
      </c>
      <c r="J745" s="182" t="s">
        <v>1091</v>
      </c>
      <c r="K745" s="182" t="s">
        <v>1092</v>
      </c>
      <c r="L745" s="182"/>
      <c r="M745" s="182" t="s">
        <v>2631</v>
      </c>
      <c r="N745" s="182" t="s">
        <v>575</v>
      </c>
      <c r="O745" s="182" t="s">
        <v>1094</v>
      </c>
      <c r="P745" s="182" t="s">
        <v>575</v>
      </c>
      <c r="Q745" s="182" t="s">
        <v>1092</v>
      </c>
      <c r="R745" s="183">
        <v>44183</v>
      </c>
      <c r="S745" s="182" t="s">
        <v>2632</v>
      </c>
      <c r="T745" s="182" t="s">
        <v>575</v>
      </c>
    </row>
    <row r="746" spans="1:20" x14ac:dyDescent="0.35">
      <c r="A746" s="182" t="s">
        <v>1028</v>
      </c>
      <c r="B746" s="182" t="s">
        <v>1029</v>
      </c>
      <c r="C746" s="182" t="s">
        <v>1063</v>
      </c>
      <c r="D746" s="182" t="s">
        <v>1064</v>
      </c>
      <c r="E746" s="182" t="s">
        <v>574</v>
      </c>
      <c r="F746" s="182" t="s">
        <v>743</v>
      </c>
      <c r="G746" s="183">
        <v>44186</v>
      </c>
      <c r="H746" s="182" t="s">
        <v>1032</v>
      </c>
      <c r="I746" s="184">
        <v>4259.04</v>
      </c>
      <c r="J746" s="182" t="s">
        <v>1091</v>
      </c>
      <c r="K746" s="182" t="s">
        <v>1092</v>
      </c>
      <c r="L746" s="182"/>
      <c r="M746" s="182" t="s">
        <v>2633</v>
      </c>
      <c r="N746" s="182" t="s">
        <v>575</v>
      </c>
      <c r="O746" s="182" t="s">
        <v>1094</v>
      </c>
      <c r="P746" s="182" t="s">
        <v>575</v>
      </c>
      <c r="Q746" s="182" t="s">
        <v>1092</v>
      </c>
      <c r="R746" s="183">
        <v>44183</v>
      </c>
      <c r="S746" s="182" t="s">
        <v>2634</v>
      </c>
      <c r="T746" s="182" t="s">
        <v>575</v>
      </c>
    </row>
    <row r="747" spans="1:20" x14ac:dyDescent="0.35">
      <c r="A747" s="182" t="s">
        <v>1028</v>
      </c>
      <c r="B747" s="182" t="s">
        <v>1029</v>
      </c>
      <c r="C747" s="182" t="s">
        <v>1063</v>
      </c>
      <c r="D747" s="182" t="s">
        <v>1064</v>
      </c>
      <c r="E747" s="182" t="s">
        <v>574</v>
      </c>
      <c r="F747" s="182" t="s">
        <v>743</v>
      </c>
      <c r="G747" s="183">
        <v>44186</v>
      </c>
      <c r="H747" s="182" t="s">
        <v>1032</v>
      </c>
      <c r="I747" s="184">
        <v>11219.02</v>
      </c>
      <c r="J747" s="182" t="s">
        <v>1091</v>
      </c>
      <c r="K747" s="182" t="s">
        <v>1092</v>
      </c>
      <c r="L747" s="182"/>
      <c r="M747" s="182" t="s">
        <v>2635</v>
      </c>
      <c r="N747" s="182" t="s">
        <v>575</v>
      </c>
      <c r="O747" s="182" t="s">
        <v>1094</v>
      </c>
      <c r="P747" s="182" t="s">
        <v>575</v>
      </c>
      <c r="Q747" s="182" t="s">
        <v>1092</v>
      </c>
      <c r="R747" s="183">
        <v>44183</v>
      </c>
      <c r="S747" s="182" t="s">
        <v>2636</v>
      </c>
      <c r="T747" s="182" t="s">
        <v>575</v>
      </c>
    </row>
    <row r="748" spans="1:20" hidden="1" x14ac:dyDescent="0.35">
      <c r="A748" s="182" t="s">
        <v>1028</v>
      </c>
      <c r="B748" s="182" t="s">
        <v>1029</v>
      </c>
      <c r="C748" s="182" t="s">
        <v>579</v>
      </c>
      <c r="D748" s="182" t="s">
        <v>1071</v>
      </c>
      <c r="E748" s="182" t="s">
        <v>574</v>
      </c>
      <c r="F748" s="182" t="s">
        <v>743</v>
      </c>
      <c r="G748" s="183">
        <v>44187</v>
      </c>
      <c r="H748" s="182" t="s">
        <v>1032</v>
      </c>
      <c r="I748" s="184">
        <v>33251.07</v>
      </c>
      <c r="J748" s="182" t="s">
        <v>1072</v>
      </c>
      <c r="K748" s="182" t="s">
        <v>2008</v>
      </c>
      <c r="L748" s="182" t="s">
        <v>2712</v>
      </c>
      <c r="M748" s="182" t="s">
        <v>2637</v>
      </c>
      <c r="N748" s="182" t="s">
        <v>575</v>
      </c>
      <c r="O748" s="182" t="s">
        <v>2010</v>
      </c>
      <c r="P748" s="182" t="s">
        <v>575</v>
      </c>
      <c r="Q748" s="182" t="s">
        <v>2008</v>
      </c>
      <c r="R748" s="183">
        <v>44166</v>
      </c>
      <c r="S748" s="182" t="s">
        <v>2638</v>
      </c>
      <c r="T748" s="182" t="s">
        <v>575</v>
      </c>
    </row>
    <row r="749" spans="1:20" x14ac:dyDescent="0.35">
      <c r="A749" s="182" t="s">
        <v>1028</v>
      </c>
      <c r="B749" s="182" t="s">
        <v>1029</v>
      </c>
      <c r="C749" s="182" t="s">
        <v>1063</v>
      </c>
      <c r="D749" s="182" t="s">
        <v>1064</v>
      </c>
      <c r="E749" s="182" t="s">
        <v>574</v>
      </c>
      <c r="F749" s="182" t="s">
        <v>743</v>
      </c>
      <c r="G749" s="183">
        <v>44187</v>
      </c>
      <c r="H749" s="182" t="s">
        <v>1032</v>
      </c>
      <c r="I749" s="184">
        <v>426.62</v>
      </c>
      <c r="J749" s="182" t="s">
        <v>2639</v>
      </c>
      <c r="K749" s="182" t="s">
        <v>2287</v>
      </c>
      <c r="L749" s="182"/>
      <c r="M749" s="182" t="s">
        <v>2640</v>
      </c>
      <c r="N749" s="182" t="s">
        <v>575</v>
      </c>
      <c r="O749" s="182" t="s">
        <v>2289</v>
      </c>
      <c r="P749" s="182" t="s">
        <v>575</v>
      </c>
      <c r="Q749" s="182" t="s">
        <v>2287</v>
      </c>
      <c r="R749" s="183">
        <v>44180</v>
      </c>
      <c r="S749" s="182" t="s">
        <v>2641</v>
      </c>
      <c r="T749" s="182" t="s">
        <v>575</v>
      </c>
    </row>
    <row r="750" spans="1:20" x14ac:dyDescent="0.35">
      <c r="A750" s="182" t="s">
        <v>1028</v>
      </c>
      <c r="B750" s="182" t="s">
        <v>1029</v>
      </c>
      <c r="C750" s="182" t="s">
        <v>1063</v>
      </c>
      <c r="D750" s="182" t="s">
        <v>1064</v>
      </c>
      <c r="E750" s="182" t="s">
        <v>574</v>
      </c>
      <c r="F750" s="182" t="s">
        <v>743</v>
      </c>
      <c r="G750" s="183">
        <v>44187</v>
      </c>
      <c r="H750" s="182" t="s">
        <v>1032</v>
      </c>
      <c r="I750" s="184">
        <v>315.60000000000002</v>
      </c>
      <c r="J750" s="182" t="s">
        <v>1091</v>
      </c>
      <c r="K750" s="182" t="s">
        <v>1092</v>
      </c>
      <c r="L750" s="182"/>
      <c r="M750" s="182" t="s">
        <v>2642</v>
      </c>
      <c r="N750" s="182" t="s">
        <v>575</v>
      </c>
      <c r="O750" s="182" t="s">
        <v>1094</v>
      </c>
      <c r="P750" s="182" t="s">
        <v>575</v>
      </c>
      <c r="Q750" s="182" t="s">
        <v>1092</v>
      </c>
      <c r="R750" s="183">
        <v>44183</v>
      </c>
      <c r="S750" s="182" t="s">
        <v>2643</v>
      </c>
      <c r="T750" s="182" t="s">
        <v>575</v>
      </c>
    </row>
    <row r="751" spans="1:20" x14ac:dyDescent="0.35">
      <c r="A751" s="182" t="s">
        <v>1028</v>
      </c>
      <c r="B751" s="182" t="s">
        <v>1029</v>
      </c>
      <c r="C751" s="182" t="s">
        <v>1063</v>
      </c>
      <c r="D751" s="182" t="s">
        <v>1064</v>
      </c>
      <c r="E751" s="182" t="s">
        <v>574</v>
      </c>
      <c r="F751" s="182" t="s">
        <v>743</v>
      </c>
      <c r="G751" s="183">
        <v>44187</v>
      </c>
      <c r="H751" s="182" t="s">
        <v>1032</v>
      </c>
      <c r="I751" s="184">
        <v>2184</v>
      </c>
      <c r="J751" s="182" t="s">
        <v>1091</v>
      </c>
      <c r="K751" s="182" t="s">
        <v>1092</v>
      </c>
      <c r="L751" s="182"/>
      <c r="M751" s="182" t="s">
        <v>2644</v>
      </c>
      <c r="N751" s="182" t="s">
        <v>575</v>
      </c>
      <c r="O751" s="182" t="s">
        <v>1094</v>
      </c>
      <c r="P751" s="182" t="s">
        <v>575</v>
      </c>
      <c r="Q751" s="182" t="s">
        <v>1092</v>
      </c>
      <c r="R751" s="183">
        <v>44183</v>
      </c>
      <c r="S751" s="182" t="s">
        <v>2645</v>
      </c>
      <c r="T751" s="182" t="s">
        <v>575</v>
      </c>
    </row>
    <row r="752" spans="1:20" x14ac:dyDescent="0.35">
      <c r="A752" s="182" t="s">
        <v>1028</v>
      </c>
      <c r="B752" s="182" t="s">
        <v>1029</v>
      </c>
      <c r="C752" s="182" t="s">
        <v>1030</v>
      </c>
      <c r="D752" s="182" t="s">
        <v>1031</v>
      </c>
      <c r="E752" s="182" t="s">
        <v>574</v>
      </c>
      <c r="F752" s="182" t="s">
        <v>743</v>
      </c>
      <c r="G752" s="183">
        <v>44187</v>
      </c>
      <c r="H752" s="182" t="s">
        <v>1032</v>
      </c>
      <c r="I752" s="184">
        <v>1115.73</v>
      </c>
      <c r="J752" s="182" t="s">
        <v>1033</v>
      </c>
      <c r="K752" s="182" t="s">
        <v>1034</v>
      </c>
      <c r="L752" s="182"/>
      <c r="M752" s="182" t="s">
        <v>2646</v>
      </c>
      <c r="N752" s="182" t="s">
        <v>575</v>
      </c>
      <c r="O752" s="182" t="s">
        <v>1036</v>
      </c>
      <c r="P752" s="182" t="s">
        <v>575</v>
      </c>
      <c r="Q752" s="182" t="s">
        <v>1034</v>
      </c>
      <c r="R752" s="183">
        <v>44183</v>
      </c>
      <c r="S752" s="182" t="s">
        <v>2647</v>
      </c>
      <c r="T752" s="182" t="s">
        <v>575</v>
      </c>
    </row>
    <row r="753" spans="1:20" x14ac:dyDescent="0.35">
      <c r="A753" s="182" t="s">
        <v>1028</v>
      </c>
      <c r="B753" s="182" t="s">
        <v>1029</v>
      </c>
      <c r="C753" s="182" t="s">
        <v>1030</v>
      </c>
      <c r="D753" s="182" t="s">
        <v>1031</v>
      </c>
      <c r="E753" s="182" t="s">
        <v>574</v>
      </c>
      <c r="F753" s="182" t="s">
        <v>743</v>
      </c>
      <c r="G753" s="183">
        <v>44187</v>
      </c>
      <c r="H753" s="182" t="s">
        <v>1032</v>
      </c>
      <c r="I753" s="184">
        <v>20209</v>
      </c>
      <c r="J753" s="182" t="s">
        <v>1033</v>
      </c>
      <c r="K753" s="182" t="s">
        <v>1034</v>
      </c>
      <c r="L753" s="182"/>
      <c r="M753" s="182" t="s">
        <v>2648</v>
      </c>
      <c r="N753" s="182" t="s">
        <v>575</v>
      </c>
      <c r="O753" s="182" t="s">
        <v>1036</v>
      </c>
      <c r="P753" s="182" t="s">
        <v>575</v>
      </c>
      <c r="Q753" s="182" t="s">
        <v>1034</v>
      </c>
      <c r="R753" s="183">
        <v>44183</v>
      </c>
      <c r="S753" s="182" t="s">
        <v>2649</v>
      </c>
      <c r="T753" s="182" t="s">
        <v>575</v>
      </c>
    </row>
    <row r="754" spans="1:20" x14ac:dyDescent="0.35">
      <c r="A754" s="182" t="s">
        <v>1028</v>
      </c>
      <c r="B754" s="182" t="s">
        <v>1029</v>
      </c>
      <c r="C754" s="182" t="s">
        <v>1030</v>
      </c>
      <c r="D754" s="182" t="s">
        <v>1031</v>
      </c>
      <c r="E754" s="182" t="s">
        <v>574</v>
      </c>
      <c r="F754" s="182" t="s">
        <v>743</v>
      </c>
      <c r="G754" s="183">
        <v>44187</v>
      </c>
      <c r="H754" s="182" t="s">
        <v>1032</v>
      </c>
      <c r="I754" s="184">
        <v>523.28</v>
      </c>
      <c r="J754" s="182" t="s">
        <v>1033</v>
      </c>
      <c r="K754" s="182" t="s">
        <v>1034</v>
      </c>
      <c r="L754" s="182"/>
      <c r="M754" s="182" t="s">
        <v>2650</v>
      </c>
      <c r="N754" s="182" t="s">
        <v>575</v>
      </c>
      <c r="O754" s="182" t="s">
        <v>1036</v>
      </c>
      <c r="P754" s="182" t="s">
        <v>575</v>
      </c>
      <c r="Q754" s="182" t="s">
        <v>1034</v>
      </c>
      <c r="R754" s="183">
        <v>44168</v>
      </c>
      <c r="S754" s="182" t="s">
        <v>2651</v>
      </c>
      <c r="T754" s="182" t="s">
        <v>575</v>
      </c>
    </row>
    <row r="755" spans="1:20" x14ac:dyDescent="0.35">
      <c r="A755" s="182" t="s">
        <v>1028</v>
      </c>
      <c r="B755" s="182" t="s">
        <v>1029</v>
      </c>
      <c r="C755" s="182" t="s">
        <v>1030</v>
      </c>
      <c r="D755" s="182" t="s">
        <v>1031</v>
      </c>
      <c r="E755" s="182" t="s">
        <v>574</v>
      </c>
      <c r="F755" s="182" t="s">
        <v>743</v>
      </c>
      <c r="G755" s="183">
        <v>44187</v>
      </c>
      <c r="H755" s="182" t="s">
        <v>1032</v>
      </c>
      <c r="I755" s="184">
        <v>3594.17</v>
      </c>
      <c r="J755" s="182" t="s">
        <v>1033</v>
      </c>
      <c r="K755" s="182" t="s">
        <v>1034</v>
      </c>
      <c r="L755" s="182"/>
      <c r="M755" s="182" t="s">
        <v>2652</v>
      </c>
      <c r="N755" s="182" t="s">
        <v>575</v>
      </c>
      <c r="O755" s="182" t="s">
        <v>1036</v>
      </c>
      <c r="P755" s="182" t="s">
        <v>575</v>
      </c>
      <c r="Q755" s="182" t="s">
        <v>1034</v>
      </c>
      <c r="R755" s="183">
        <v>44183</v>
      </c>
      <c r="S755" s="182" t="s">
        <v>2653</v>
      </c>
      <c r="T755" s="182" t="s">
        <v>575</v>
      </c>
    </row>
    <row r="756" spans="1:20" x14ac:dyDescent="0.35">
      <c r="A756" s="182" t="s">
        <v>1028</v>
      </c>
      <c r="B756" s="182" t="s">
        <v>1029</v>
      </c>
      <c r="C756" s="182" t="s">
        <v>1030</v>
      </c>
      <c r="D756" s="182" t="s">
        <v>1031</v>
      </c>
      <c r="E756" s="182" t="s">
        <v>574</v>
      </c>
      <c r="F756" s="182" t="s">
        <v>743</v>
      </c>
      <c r="G756" s="183">
        <v>44187</v>
      </c>
      <c r="H756" s="182" t="s">
        <v>1032</v>
      </c>
      <c r="I756" s="184">
        <v>38135.1</v>
      </c>
      <c r="J756" s="182" t="s">
        <v>1033</v>
      </c>
      <c r="K756" s="182" t="s">
        <v>1034</v>
      </c>
      <c r="L756" s="182"/>
      <c r="M756" s="182" t="s">
        <v>2654</v>
      </c>
      <c r="N756" s="182" t="s">
        <v>575</v>
      </c>
      <c r="O756" s="182" t="s">
        <v>1036</v>
      </c>
      <c r="P756" s="182" t="s">
        <v>575</v>
      </c>
      <c r="Q756" s="182" t="s">
        <v>1034</v>
      </c>
      <c r="R756" s="183">
        <v>44183</v>
      </c>
      <c r="S756" s="182" t="s">
        <v>2655</v>
      </c>
      <c r="T756" s="182" t="s">
        <v>575</v>
      </c>
    </row>
    <row r="757" spans="1:20" x14ac:dyDescent="0.35">
      <c r="A757" s="182" t="s">
        <v>1028</v>
      </c>
      <c r="B757" s="182" t="s">
        <v>1029</v>
      </c>
      <c r="C757" s="182" t="s">
        <v>1030</v>
      </c>
      <c r="D757" s="182" t="s">
        <v>1031</v>
      </c>
      <c r="E757" s="182" t="s">
        <v>574</v>
      </c>
      <c r="F757" s="182" t="s">
        <v>743</v>
      </c>
      <c r="G757" s="183">
        <v>44187</v>
      </c>
      <c r="H757" s="182" t="s">
        <v>1032</v>
      </c>
      <c r="I757" s="184">
        <v>6218.38</v>
      </c>
      <c r="J757" s="182" t="s">
        <v>1112</v>
      </c>
      <c r="K757" s="182" t="s">
        <v>1113</v>
      </c>
      <c r="L757" s="182"/>
      <c r="M757" s="182" t="s">
        <v>2656</v>
      </c>
      <c r="N757" s="182" t="s">
        <v>575</v>
      </c>
      <c r="O757" s="182" t="s">
        <v>1115</v>
      </c>
      <c r="P757" s="182" t="s">
        <v>575</v>
      </c>
      <c r="Q757" s="182" t="s">
        <v>1113</v>
      </c>
      <c r="R757" s="183">
        <v>44183</v>
      </c>
      <c r="S757" s="182" t="s">
        <v>2657</v>
      </c>
      <c r="T757" s="182" t="s">
        <v>575</v>
      </c>
    </row>
    <row r="758" spans="1:20" x14ac:dyDescent="0.35">
      <c r="A758" s="182" t="s">
        <v>1028</v>
      </c>
      <c r="B758" s="182" t="s">
        <v>1029</v>
      </c>
      <c r="C758" s="182" t="s">
        <v>1030</v>
      </c>
      <c r="D758" s="182" t="s">
        <v>1031</v>
      </c>
      <c r="E758" s="182" t="s">
        <v>574</v>
      </c>
      <c r="F758" s="182" t="s">
        <v>743</v>
      </c>
      <c r="G758" s="183">
        <v>44187</v>
      </c>
      <c r="H758" s="182" t="s">
        <v>1032</v>
      </c>
      <c r="I758" s="184">
        <v>1015.29</v>
      </c>
      <c r="J758" s="182" t="s">
        <v>1033</v>
      </c>
      <c r="K758" s="182" t="s">
        <v>1034</v>
      </c>
      <c r="L758" s="182"/>
      <c r="M758" s="182" t="s">
        <v>2658</v>
      </c>
      <c r="N758" s="182" t="s">
        <v>575</v>
      </c>
      <c r="O758" s="182" t="s">
        <v>1036</v>
      </c>
      <c r="P758" s="182" t="s">
        <v>575</v>
      </c>
      <c r="Q758" s="182" t="s">
        <v>1034</v>
      </c>
      <c r="R758" s="183">
        <v>44183</v>
      </c>
      <c r="S758" s="182" t="s">
        <v>2659</v>
      </c>
      <c r="T758" s="182" t="s">
        <v>575</v>
      </c>
    </row>
    <row r="759" spans="1:20" x14ac:dyDescent="0.35">
      <c r="A759" s="182" t="s">
        <v>1028</v>
      </c>
      <c r="B759" s="182" t="s">
        <v>1029</v>
      </c>
      <c r="C759" s="182" t="s">
        <v>1030</v>
      </c>
      <c r="D759" s="182" t="s">
        <v>1031</v>
      </c>
      <c r="E759" s="182" t="s">
        <v>574</v>
      </c>
      <c r="F759" s="182" t="s">
        <v>743</v>
      </c>
      <c r="G759" s="183">
        <v>44187</v>
      </c>
      <c r="H759" s="182" t="s">
        <v>1032</v>
      </c>
      <c r="I759" s="184">
        <v>13794.65</v>
      </c>
      <c r="J759" s="182" t="s">
        <v>1033</v>
      </c>
      <c r="K759" s="182" t="s">
        <v>1034</v>
      </c>
      <c r="L759" s="182"/>
      <c r="M759" s="182" t="s">
        <v>2660</v>
      </c>
      <c r="N759" s="182" t="s">
        <v>575</v>
      </c>
      <c r="O759" s="182" t="s">
        <v>1036</v>
      </c>
      <c r="P759" s="182" t="s">
        <v>575</v>
      </c>
      <c r="Q759" s="182" t="s">
        <v>1034</v>
      </c>
      <c r="R759" s="183">
        <v>44183</v>
      </c>
      <c r="S759" s="182" t="s">
        <v>2661</v>
      </c>
      <c r="T759" s="182" t="s">
        <v>575</v>
      </c>
    </row>
    <row r="760" spans="1:20" x14ac:dyDescent="0.35">
      <c r="A760" s="182" t="s">
        <v>1028</v>
      </c>
      <c r="B760" s="182" t="s">
        <v>1029</v>
      </c>
      <c r="C760" s="182" t="s">
        <v>1030</v>
      </c>
      <c r="D760" s="182" t="s">
        <v>1031</v>
      </c>
      <c r="E760" s="182" t="s">
        <v>574</v>
      </c>
      <c r="F760" s="182" t="s">
        <v>743</v>
      </c>
      <c r="G760" s="183">
        <v>44187</v>
      </c>
      <c r="H760" s="182" t="s">
        <v>1032</v>
      </c>
      <c r="I760" s="184">
        <v>56844.18</v>
      </c>
      <c r="J760" s="182" t="s">
        <v>1033</v>
      </c>
      <c r="K760" s="182" t="s">
        <v>1034</v>
      </c>
      <c r="L760" s="182"/>
      <c r="M760" s="182" t="s">
        <v>2662</v>
      </c>
      <c r="N760" s="182" t="s">
        <v>575</v>
      </c>
      <c r="O760" s="182" t="s">
        <v>1036</v>
      </c>
      <c r="P760" s="182" t="s">
        <v>575</v>
      </c>
      <c r="Q760" s="182" t="s">
        <v>1034</v>
      </c>
      <c r="R760" s="183">
        <v>44183</v>
      </c>
      <c r="S760" s="182" t="s">
        <v>2663</v>
      </c>
      <c r="T760" s="182" t="s">
        <v>575</v>
      </c>
    </row>
    <row r="761" spans="1:20" x14ac:dyDescent="0.35">
      <c r="A761" s="182" t="s">
        <v>1028</v>
      </c>
      <c r="B761" s="182" t="s">
        <v>1029</v>
      </c>
      <c r="C761" s="182" t="s">
        <v>1030</v>
      </c>
      <c r="D761" s="182" t="s">
        <v>1031</v>
      </c>
      <c r="E761" s="182" t="s">
        <v>574</v>
      </c>
      <c r="F761" s="182" t="s">
        <v>743</v>
      </c>
      <c r="G761" s="183">
        <v>44187</v>
      </c>
      <c r="H761" s="182" t="s">
        <v>1032</v>
      </c>
      <c r="I761" s="184">
        <v>5319.71</v>
      </c>
      <c r="J761" s="182" t="s">
        <v>1112</v>
      </c>
      <c r="K761" s="182" t="s">
        <v>1113</v>
      </c>
      <c r="L761" s="182"/>
      <c r="M761" s="182" t="s">
        <v>2664</v>
      </c>
      <c r="N761" s="182" t="s">
        <v>575</v>
      </c>
      <c r="O761" s="182" t="s">
        <v>1115</v>
      </c>
      <c r="P761" s="182" t="s">
        <v>575</v>
      </c>
      <c r="Q761" s="182" t="s">
        <v>1113</v>
      </c>
      <c r="R761" s="183">
        <v>44183</v>
      </c>
      <c r="S761" s="182" t="s">
        <v>2665</v>
      </c>
      <c r="T761" s="182" t="s">
        <v>575</v>
      </c>
    </row>
    <row r="762" spans="1:20" x14ac:dyDescent="0.35">
      <c r="A762" s="182" t="s">
        <v>1028</v>
      </c>
      <c r="B762" s="182" t="s">
        <v>1029</v>
      </c>
      <c r="C762" s="182" t="s">
        <v>1030</v>
      </c>
      <c r="D762" s="182" t="s">
        <v>1031</v>
      </c>
      <c r="E762" s="182" t="s">
        <v>574</v>
      </c>
      <c r="F762" s="182" t="s">
        <v>743</v>
      </c>
      <c r="G762" s="183">
        <v>44187</v>
      </c>
      <c r="H762" s="182" t="s">
        <v>1032</v>
      </c>
      <c r="I762" s="184">
        <v>36977.879999999997</v>
      </c>
      <c r="J762" s="182" t="s">
        <v>1033</v>
      </c>
      <c r="K762" s="182" t="s">
        <v>1034</v>
      </c>
      <c r="L762" s="182"/>
      <c r="M762" s="182" t="s">
        <v>2666</v>
      </c>
      <c r="N762" s="182" t="s">
        <v>575</v>
      </c>
      <c r="O762" s="182" t="s">
        <v>1036</v>
      </c>
      <c r="P762" s="182" t="s">
        <v>575</v>
      </c>
      <c r="Q762" s="182" t="s">
        <v>1034</v>
      </c>
      <c r="R762" s="183">
        <v>44183</v>
      </c>
      <c r="S762" s="182" t="s">
        <v>2667</v>
      </c>
      <c r="T762" s="182" t="s">
        <v>575</v>
      </c>
    </row>
    <row r="763" spans="1:20" x14ac:dyDescent="0.35">
      <c r="A763" s="182" t="s">
        <v>1028</v>
      </c>
      <c r="B763" s="182" t="s">
        <v>1029</v>
      </c>
      <c r="C763" s="182" t="s">
        <v>1030</v>
      </c>
      <c r="D763" s="182" t="s">
        <v>1031</v>
      </c>
      <c r="E763" s="182" t="s">
        <v>574</v>
      </c>
      <c r="F763" s="182" t="s">
        <v>743</v>
      </c>
      <c r="G763" s="183">
        <v>44187</v>
      </c>
      <c r="H763" s="182" t="s">
        <v>1032</v>
      </c>
      <c r="I763" s="184">
        <v>9372.5300000000007</v>
      </c>
      <c r="J763" s="182" t="s">
        <v>1112</v>
      </c>
      <c r="K763" s="182" t="s">
        <v>1113</v>
      </c>
      <c r="L763" s="182"/>
      <c r="M763" s="182" t="s">
        <v>2668</v>
      </c>
      <c r="N763" s="182" t="s">
        <v>575</v>
      </c>
      <c r="O763" s="182" t="s">
        <v>1115</v>
      </c>
      <c r="P763" s="182" t="s">
        <v>575</v>
      </c>
      <c r="Q763" s="182" t="s">
        <v>1113</v>
      </c>
      <c r="R763" s="183">
        <v>44183</v>
      </c>
      <c r="S763" s="182" t="s">
        <v>2669</v>
      </c>
      <c r="T763" s="182" t="s">
        <v>575</v>
      </c>
    </row>
    <row r="764" spans="1:20" x14ac:dyDescent="0.35">
      <c r="A764" s="182" t="s">
        <v>1028</v>
      </c>
      <c r="B764" s="182" t="s">
        <v>1029</v>
      </c>
      <c r="C764" s="182" t="s">
        <v>1030</v>
      </c>
      <c r="D764" s="182" t="s">
        <v>1031</v>
      </c>
      <c r="E764" s="182" t="s">
        <v>574</v>
      </c>
      <c r="F764" s="182" t="s">
        <v>743</v>
      </c>
      <c r="G764" s="183">
        <v>44187</v>
      </c>
      <c r="H764" s="182" t="s">
        <v>1032</v>
      </c>
      <c r="I764" s="184">
        <v>3503.31</v>
      </c>
      <c r="J764" s="182" t="s">
        <v>1112</v>
      </c>
      <c r="K764" s="182" t="s">
        <v>1123</v>
      </c>
      <c r="L764" s="182"/>
      <c r="M764" s="182" t="s">
        <v>2670</v>
      </c>
      <c r="N764" s="182" t="s">
        <v>575</v>
      </c>
      <c r="O764" s="182" t="s">
        <v>1125</v>
      </c>
      <c r="P764" s="182" t="s">
        <v>575</v>
      </c>
      <c r="Q764" s="182" t="s">
        <v>1123</v>
      </c>
      <c r="R764" s="183">
        <v>44183</v>
      </c>
      <c r="S764" s="182" t="s">
        <v>2671</v>
      </c>
      <c r="T764" s="182" t="s">
        <v>575</v>
      </c>
    </row>
    <row r="765" spans="1:20" x14ac:dyDescent="0.35">
      <c r="A765" s="182" t="s">
        <v>1028</v>
      </c>
      <c r="B765" s="182" t="s">
        <v>1029</v>
      </c>
      <c r="C765" s="182" t="s">
        <v>1030</v>
      </c>
      <c r="D765" s="182" t="s">
        <v>1031</v>
      </c>
      <c r="E765" s="182" t="s">
        <v>574</v>
      </c>
      <c r="F765" s="182" t="s">
        <v>743</v>
      </c>
      <c r="G765" s="183">
        <v>44187</v>
      </c>
      <c r="H765" s="182" t="s">
        <v>1032</v>
      </c>
      <c r="I765" s="184">
        <v>16012.56</v>
      </c>
      <c r="J765" s="182" t="s">
        <v>1033</v>
      </c>
      <c r="K765" s="182" t="s">
        <v>1034</v>
      </c>
      <c r="L765" s="182"/>
      <c r="M765" s="182" t="s">
        <v>2672</v>
      </c>
      <c r="N765" s="182" t="s">
        <v>575</v>
      </c>
      <c r="O765" s="182" t="s">
        <v>1036</v>
      </c>
      <c r="P765" s="182" t="s">
        <v>575</v>
      </c>
      <c r="Q765" s="182" t="s">
        <v>1034</v>
      </c>
      <c r="R765" s="183">
        <v>44183</v>
      </c>
      <c r="S765" s="182" t="s">
        <v>2673</v>
      </c>
      <c r="T765" s="182" t="s">
        <v>575</v>
      </c>
    </row>
    <row r="766" spans="1:20" x14ac:dyDescent="0.35">
      <c r="A766" s="182" t="s">
        <v>1028</v>
      </c>
      <c r="B766" s="182" t="s">
        <v>1029</v>
      </c>
      <c r="C766" s="182" t="s">
        <v>1030</v>
      </c>
      <c r="D766" s="182" t="s">
        <v>1031</v>
      </c>
      <c r="E766" s="182" t="s">
        <v>574</v>
      </c>
      <c r="F766" s="182" t="s">
        <v>743</v>
      </c>
      <c r="G766" s="183">
        <v>44187</v>
      </c>
      <c r="H766" s="182" t="s">
        <v>1032</v>
      </c>
      <c r="I766" s="184">
        <v>7333.37</v>
      </c>
      <c r="J766" s="182" t="s">
        <v>1112</v>
      </c>
      <c r="K766" s="182" t="s">
        <v>1123</v>
      </c>
      <c r="L766" s="182"/>
      <c r="M766" s="182" t="s">
        <v>2674</v>
      </c>
      <c r="N766" s="182" t="s">
        <v>575</v>
      </c>
      <c r="O766" s="182" t="s">
        <v>1125</v>
      </c>
      <c r="P766" s="182" t="s">
        <v>575</v>
      </c>
      <c r="Q766" s="182" t="s">
        <v>1123</v>
      </c>
      <c r="R766" s="183">
        <v>44183</v>
      </c>
      <c r="S766" s="182" t="s">
        <v>2675</v>
      </c>
      <c r="T766" s="182" t="s">
        <v>575</v>
      </c>
    </row>
    <row r="767" spans="1:20" x14ac:dyDescent="0.35">
      <c r="A767" s="182" t="s">
        <v>1028</v>
      </c>
      <c r="B767" s="182" t="s">
        <v>1029</v>
      </c>
      <c r="C767" s="182" t="s">
        <v>1030</v>
      </c>
      <c r="D767" s="182" t="s">
        <v>1031</v>
      </c>
      <c r="E767" s="182" t="s">
        <v>574</v>
      </c>
      <c r="F767" s="182" t="s">
        <v>743</v>
      </c>
      <c r="G767" s="183">
        <v>44187</v>
      </c>
      <c r="H767" s="182" t="s">
        <v>1032</v>
      </c>
      <c r="I767" s="184">
        <v>8359.0499999999993</v>
      </c>
      <c r="J767" s="182" t="s">
        <v>1112</v>
      </c>
      <c r="K767" s="182" t="s">
        <v>1123</v>
      </c>
      <c r="L767" s="182"/>
      <c r="M767" s="182" t="s">
        <v>2676</v>
      </c>
      <c r="N767" s="182" t="s">
        <v>575</v>
      </c>
      <c r="O767" s="182" t="s">
        <v>1125</v>
      </c>
      <c r="P767" s="182" t="s">
        <v>575</v>
      </c>
      <c r="Q767" s="182" t="s">
        <v>1123</v>
      </c>
      <c r="R767" s="183">
        <v>44183</v>
      </c>
      <c r="S767" s="182" t="s">
        <v>2677</v>
      </c>
      <c r="T767" s="182" t="s">
        <v>575</v>
      </c>
    </row>
    <row r="768" spans="1:20" x14ac:dyDescent="0.35">
      <c r="A768" s="182" t="s">
        <v>1028</v>
      </c>
      <c r="B768" s="182" t="s">
        <v>1029</v>
      </c>
      <c r="C768" s="182" t="s">
        <v>1030</v>
      </c>
      <c r="D768" s="182" t="s">
        <v>1031</v>
      </c>
      <c r="E768" s="182" t="s">
        <v>574</v>
      </c>
      <c r="F768" s="182" t="s">
        <v>743</v>
      </c>
      <c r="G768" s="183">
        <v>44187</v>
      </c>
      <c r="H768" s="182" t="s">
        <v>1032</v>
      </c>
      <c r="I768" s="184">
        <v>12268.95</v>
      </c>
      <c r="J768" s="182" t="s">
        <v>1033</v>
      </c>
      <c r="K768" s="182" t="s">
        <v>1034</v>
      </c>
      <c r="L768" s="182"/>
      <c r="M768" s="182" t="s">
        <v>2678</v>
      </c>
      <c r="N768" s="182" t="s">
        <v>575</v>
      </c>
      <c r="O768" s="182" t="s">
        <v>1036</v>
      </c>
      <c r="P768" s="182" t="s">
        <v>575</v>
      </c>
      <c r="Q768" s="182" t="s">
        <v>1034</v>
      </c>
      <c r="R768" s="183">
        <v>44183</v>
      </c>
      <c r="S768" s="182" t="s">
        <v>2679</v>
      </c>
      <c r="T768" s="182" t="s">
        <v>575</v>
      </c>
    </row>
    <row r="769" spans="1:20" x14ac:dyDescent="0.35">
      <c r="A769" s="182" t="s">
        <v>1028</v>
      </c>
      <c r="B769" s="182" t="s">
        <v>1029</v>
      </c>
      <c r="C769" s="182" t="s">
        <v>1030</v>
      </c>
      <c r="D769" s="182" t="s">
        <v>1031</v>
      </c>
      <c r="E769" s="182" t="s">
        <v>574</v>
      </c>
      <c r="F769" s="182" t="s">
        <v>743</v>
      </c>
      <c r="G769" s="183">
        <v>44187</v>
      </c>
      <c r="H769" s="182" t="s">
        <v>1032</v>
      </c>
      <c r="I769" s="184">
        <v>7358.34</v>
      </c>
      <c r="J769" s="182" t="s">
        <v>1112</v>
      </c>
      <c r="K769" s="182" t="s">
        <v>1113</v>
      </c>
      <c r="L769" s="182"/>
      <c r="M769" s="182" t="s">
        <v>2680</v>
      </c>
      <c r="N769" s="182" t="s">
        <v>575</v>
      </c>
      <c r="O769" s="182" t="s">
        <v>1115</v>
      </c>
      <c r="P769" s="182" t="s">
        <v>575</v>
      </c>
      <c r="Q769" s="182" t="s">
        <v>1113</v>
      </c>
      <c r="R769" s="183">
        <v>44183</v>
      </c>
      <c r="S769" s="182" t="s">
        <v>2681</v>
      </c>
      <c r="T769" s="182" t="s">
        <v>575</v>
      </c>
    </row>
    <row r="770" spans="1:20" x14ac:dyDescent="0.35">
      <c r="A770" s="182" t="s">
        <v>1028</v>
      </c>
      <c r="B770" s="182" t="s">
        <v>1029</v>
      </c>
      <c r="C770" s="182" t="s">
        <v>1030</v>
      </c>
      <c r="D770" s="182" t="s">
        <v>1031</v>
      </c>
      <c r="E770" s="182" t="s">
        <v>574</v>
      </c>
      <c r="F770" s="182" t="s">
        <v>743</v>
      </c>
      <c r="G770" s="183">
        <v>44187</v>
      </c>
      <c r="H770" s="182" t="s">
        <v>1032</v>
      </c>
      <c r="I770" s="184">
        <v>1949.1</v>
      </c>
      <c r="J770" s="182" t="s">
        <v>1033</v>
      </c>
      <c r="K770" s="182" t="s">
        <v>1034</v>
      </c>
      <c r="L770" s="182"/>
      <c r="M770" s="182" t="s">
        <v>2682</v>
      </c>
      <c r="N770" s="182" t="s">
        <v>575</v>
      </c>
      <c r="O770" s="182" t="s">
        <v>1036</v>
      </c>
      <c r="P770" s="182" t="s">
        <v>575</v>
      </c>
      <c r="Q770" s="182" t="s">
        <v>1034</v>
      </c>
      <c r="R770" s="183">
        <v>44183</v>
      </c>
      <c r="S770" s="182" t="s">
        <v>2683</v>
      </c>
      <c r="T770" s="182" t="s">
        <v>575</v>
      </c>
    </row>
    <row r="771" spans="1:20" x14ac:dyDescent="0.35">
      <c r="A771" s="182" t="s">
        <v>1028</v>
      </c>
      <c r="B771" s="182" t="s">
        <v>1029</v>
      </c>
      <c r="C771" s="182" t="s">
        <v>579</v>
      </c>
      <c r="D771" s="182" t="s">
        <v>1071</v>
      </c>
      <c r="E771" s="182" t="s">
        <v>574</v>
      </c>
      <c r="F771" s="182" t="s">
        <v>743</v>
      </c>
      <c r="G771" s="183">
        <v>44188</v>
      </c>
      <c r="H771" s="182" t="s">
        <v>1032</v>
      </c>
      <c r="I771" s="184">
        <v>9747.7800000000007</v>
      </c>
      <c r="J771" s="182" t="s">
        <v>1072</v>
      </c>
      <c r="K771" s="182" t="s">
        <v>2684</v>
      </c>
      <c r="L771" s="182"/>
      <c r="M771" s="182" t="s">
        <v>2685</v>
      </c>
      <c r="N771" s="182" t="s">
        <v>575</v>
      </c>
      <c r="O771" s="182" t="s">
        <v>2686</v>
      </c>
      <c r="P771" s="182" t="s">
        <v>575</v>
      </c>
      <c r="Q771" s="182" t="s">
        <v>2684</v>
      </c>
      <c r="R771" s="183">
        <v>44180</v>
      </c>
      <c r="S771" s="182" t="s">
        <v>2687</v>
      </c>
      <c r="T771" s="182" t="s">
        <v>575</v>
      </c>
    </row>
    <row r="772" spans="1:20" x14ac:dyDescent="0.35">
      <c r="A772" s="182" t="s">
        <v>1028</v>
      </c>
      <c r="B772" s="182" t="s">
        <v>1029</v>
      </c>
      <c r="C772" s="182" t="s">
        <v>579</v>
      </c>
      <c r="D772" s="182" t="s">
        <v>1071</v>
      </c>
      <c r="E772" s="182" t="s">
        <v>574</v>
      </c>
      <c r="F772" s="182" t="s">
        <v>743</v>
      </c>
      <c r="G772" s="183">
        <v>44189</v>
      </c>
      <c r="H772" s="182" t="s">
        <v>1032</v>
      </c>
      <c r="I772" s="184">
        <v>12488.14</v>
      </c>
      <c r="J772" s="182" t="s">
        <v>1072</v>
      </c>
      <c r="K772" s="182" t="s">
        <v>2688</v>
      </c>
      <c r="L772" s="182"/>
      <c r="M772" s="182" t="s">
        <v>2689</v>
      </c>
      <c r="N772" s="182" t="s">
        <v>575</v>
      </c>
      <c r="O772" s="182" t="s">
        <v>2690</v>
      </c>
      <c r="P772" s="182" t="s">
        <v>575</v>
      </c>
      <c r="Q772" s="182" t="s">
        <v>2688</v>
      </c>
      <c r="R772" s="183">
        <v>44166</v>
      </c>
      <c r="S772" s="182" t="s">
        <v>2691</v>
      </c>
      <c r="T772" s="182" t="s">
        <v>575</v>
      </c>
    </row>
    <row r="773" spans="1:20" x14ac:dyDescent="0.35">
      <c r="A773" s="182" t="s">
        <v>1028</v>
      </c>
      <c r="B773" s="182" t="s">
        <v>1029</v>
      </c>
      <c r="C773" s="182" t="s">
        <v>579</v>
      </c>
      <c r="D773" s="182" t="s">
        <v>1071</v>
      </c>
      <c r="E773" s="182" t="s">
        <v>574</v>
      </c>
      <c r="F773" s="182" t="s">
        <v>743</v>
      </c>
      <c r="G773" s="183">
        <v>44189</v>
      </c>
      <c r="H773" s="182" t="s">
        <v>1032</v>
      </c>
      <c r="I773" s="184">
        <v>3461.76</v>
      </c>
      <c r="J773" s="182" t="s">
        <v>1072</v>
      </c>
      <c r="K773" s="182" t="s">
        <v>2688</v>
      </c>
      <c r="L773" s="182"/>
      <c r="M773" s="182" t="s">
        <v>2692</v>
      </c>
      <c r="N773" s="182" t="s">
        <v>575</v>
      </c>
      <c r="O773" s="182" t="s">
        <v>2690</v>
      </c>
      <c r="P773" s="182" t="s">
        <v>575</v>
      </c>
      <c r="Q773" s="182" t="s">
        <v>2688</v>
      </c>
      <c r="R773" s="183">
        <v>44166</v>
      </c>
      <c r="S773" s="182" t="s">
        <v>2693</v>
      </c>
      <c r="T773" s="182" t="s">
        <v>575</v>
      </c>
    </row>
    <row r="774" spans="1:20" x14ac:dyDescent="0.35">
      <c r="A774" s="182" t="s">
        <v>1028</v>
      </c>
      <c r="B774" s="182" t="s">
        <v>1029</v>
      </c>
      <c r="C774" s="182" t="s">
        <v>579</v>
      </c>
      <c r="D774" s="182" t="s">
        <v>1071</v>
      </c>
      <c r="E774" s="182" t="s">
        <v>574</v>
      </c>
      <c r="F774" s="182" t="s">
        <v>743</v>
      </c>
      <c r="G774" s="183">
        <v>44189</v>
      </c>
      <c r="H774" s="182" t="s">
        <v>1032</v>
      </c>
      <c r="I774" s="184">
        <v>12488.14</v>
      </c>
      <c r="J774" s="182" t="s">
        <v>1072</v>
      </c>
      <c r="K774" s="182" t="s">
        <v>2694</v>
      </c>
      <c r="L774" s="182"/>
      <c r="M774" s="182" t="s">
        <v>2695</v>
      </c>
      <c r="N774" s="182" t="s">
        <v>575</v>
      </c>
      <c r="O774" s="182" t="s">
        <v>2696</v>
      </c>
      <c r="P774" s="182" t="s">
        <v>575</v>
      </c>
      <c r="Q774" s="182" t="s">
        <v>2694</v>
      </c>
      <c r="R774" s="183">
        <v>44166</v>
      </c>
      <c r="S774" s="182" t="s">
        <v>2697</v>
      </c>
      <c r="T774" s="182" t="s">
        <v>575</v>
      </c>
    </row>
    <row r="775" spans="1:20" x14ac:dyDescent="0.35">
      <c r="A775" s="182" t="s">
        <v>1028</v>
      </c>
      <c r="B775" s="182" t="s">
        <v>1029</v>
      </c>
      <c r="C775" s="182" t="s">
        <v>1081</v>
      </c>
      <c r="D775" s="182" t="s">
        <v>1082</v>
      </c>
      <c r="E775" s="182" t="s">
        <v>574</v>
      </c>
      <c r="F775" s="182" t="s">
        <v>743</v>
      </c>
      <c r="G775" s="183">
        <v>44190</v>
      </c>
      <c r="H775" s="182" t="s">
        <v>1032</v>
      </c>
      <c r="I775" s="184">
        <v>557.42999999999995</v>
      </c>
      <c r="J775" s="182" t="s">
        <v>1371</v>
      </c>
      <c r="K775" s="182" t="s">
        <v>1084</v>
      </c>
      <c r="L775" s="182"/>
      <c r="M775" s="182" t="s">
        <v>2698</v>
      </c>
      <c r="N775" s="182" t="s">
        <v>575</v>
      </c>
      <c r="O775" s="182" t="s">
        <v>1086</v>
      </c>
      <c r="P775" s="182" t="s">
        <v>575</v>
      </c>
      <c r="Q775" s="182" t="s">
        <v>1084</v>
      </c>
      <c r="R775" s="183">
        <v>44169</v>
      </c>
      <c r="S775" s="182" t="s">
        <v>2699</v>
      </c>
      <c r="T775" s="182" t="s">
        <v>575</v>
      </c>
    </row>
    <row r="776" spans="1:20" x14ac:dyDescent="0.35">
      <c r="A776" s="182" t="s">
        <v>1028</v>
      </c>
      <c r="B776" s="182" t="s">
        <v>1029</v>
      </c>
      <c r="C776" s="182" t="s">
        <v>1081</v>
      </c>
      <c r="D776" s="182" t="s">
        <v>1082</v>
      </c>
      <c r="E776" s="182" t="s">
        <v>574</v>
      </c>
      <c r="F776" s="182" t="s">
        <v>743</v>
      </c>
      <c r="G776" s="183">
        <v>44190</v>
      </c>
      <c r="H776" s="182" t="s">
        <v>1032</v>
      </c>
      <c r="I776" s="184">
        <v>343.46</v>
      </c>
      <c r="J776" s="182" t="s">
        <v>1371</v>
      </c>
      <c r="K776" s="182" t="s">
        <v>1084</v>
      </c>
      <c r="L776" s="182"/>
      <c r="M776" s="182" t="s">
        <v>2700</v>
      </c>
      <c r="N776" s="182" t="s">
        <v>575</v>
      </c>
      <c r="O776" s="182" t="s">
        <v>1086</v>
      </c>
      <c r="P776" s="182" t="s">
        <v>575</v>
      </c>
      <c r="Q776" s="182" t="s">
        <v>1084</v>
      </c>
      <c r="R776" s="183">
        <v>44169</v>
      </c>
      <c r="S776" s="182" t="s">
        <v>2701</v>
      </c>
      <c r="T776" s="182" t="s">
        <v>575</v>
      </c>
    </row>
    <row r="777" spans="1:20" x14ac:dyDescent="0.35">
      <c r="A777" s="182" t="s">
        <v>1028</v>
      </c>
      <c r="B777" s="182" t="s">
        <v>1029</v>
      </c>
      <c r="C777" s="182" t="s">
        <v>1081</v>
      </c>
      <c r="D777" s="182" t="s">
        <v>1082</v>
      </c>
      <c r="E777" s="182" t="s">
        <v>574</v>
      </c>
      <c r="F777" s="182" t="s">
        <v>743</v>
      </c>
      <c r="G777" s="183">
        <v>44190</v>
      </c>
      <c r="H777" s="182" t="s">
        <v>1032</v>
      </c>
      <c r="I777" s="184">
        <v>201.4</v>
      </c>
      <c r="J777" s="182" t="s">
        <v>1371</v>
      </c>
      <c r="K777" s="182" t="s">
        <v>1084</v>
      </c>
      <c r="L777" s="182"/>
      <c r="M777" s="182" t="s">
        <v>2702</v>
      </c>
      <c r="N777" s="182" t="s">
        <v>575</v>
      </c>
      <c r="O777" s="182" t="s">
        <v>1086</v>
      </c>
      <c r="P777" s="182" t="s">
        <v>575</v>
      </c>
      <c r="Q777" s="182" t="s">
        <v>1084</v>
      </c>
      <c r="R777" s="183">
        <v>44169</v>
      </c>
      <c r="S777" s="182" t="s">
        <v>2703</v>
      </c>
      <c r="T777" s="182" t="s">
        <v>575</v>
      </c>
    </row>
    <row r="778" spans="1:20" x14ac:dyDescent="0.35">
      <c r="A778" s="182" t="s">
        <v>1028</v>
      </c>
      <c r="B778" s="182" t="s">
        <v>1029</v>
      </c>
      <c r="C778" s="182" t="s">
        <v>579</v>
      </c>
      <c r="D778" s="182" t="s">
        <v>1071</v>
      </c>
      <c r="E778" s="182" t="s">
        <v>574</v>
      </c>
      <c r="F778" s="182" t="s">
        <v>743</v>
      </c>
      <c r="G778" s="183">
        <v>44193</v>
      </c>
      <c r="H778" s="182" t="s">
        <v>1032</v>
      </c>
      <c r="I778" s="184">
        <v>19893.919999999998</v>
      </c>
      <c r="J778" s="182" t="s">
        <v>1072</v>
      </c>
      <c r="K778" s="182" t="s">
        <v>2704</v>
      </c>
      <c r="L778" s="182"/>
      <c r="M778" s="182" t="s">
        <v>2705</v>
      </c>
      <c r="N778" s="182" t="s">
        <v>575</v>
      </c>
      <c r="O778" s="182" t="s">
        <v>2706</v>
      </c>
      <c r="P778" s="182" t="s">
        <v>575</v>
      </c>
      <c r="Q778" s="182" t="s">
        <v>2704</v>
      </c>
      <c r="R778" s="183">
        <v>44166</v>
      </c>
      <c r="S778" s="182" t="s">
        <v>2707</v>
      </c>
      <c r="T778" s="182" t="s">
        <v>575</v>
      </c>
    </row>
    <row r="779" spans="1:20" x14ac:dyDescent="0.35">
      <c r="A779" s="182" t="s">
        <v>1028</v>
      </c>
      <c r="B779" s="182" t="s">
        <v>1029</v>
      </c>
      <c r="C779" s="182" t="s">
        <v>2507</v>
      </c>
      <c r="D779" s="182" t="s">
        <v>2508</v>
      </c>
      <c r="E779" s="182" t="s">
        <v>1188</v>
      </c>
      <c r="F779" s="182" t="s">
        <v>743</v>
      </c>
      <c r="G779" s="183">
        <v>44196</v>
      </c>
      <c r="H779" s="182" t="s">
        <v>1032</v>
      </c>
      <c r="I779" s="184">
        <v>1600.3</v>
      </c>
      <c r="J779" s="182" t="s">
        <v>2509</v>
      </c>
      <c r="K779" s="182" t="s">
        <v>575</v>
      </c>
      <c r="L779" s="182"/>
      <c r="M779" s="182" t="s">
        <v>2708</v>
      </c>
      <c r="N779" s="182" t="s">
        <v>575</v>
      </c>
      <c r="O779" s="182" t="s">
        <v>575</v>
      </c>
      <c r="P779" s="182" t="s">
        <v>575</v>
      </c>
      <c r="Q779" s="182" t="s">
        <v>1191</v>
      </c>
      <c r="R779" s="183">
        <v>44196</v>
      </c>
      <c r="S779" s="182" t="s">
        <v>2709</v>
      </c>
      <c r="T779" s="182" t="s">
        <v>2710</v>
      </c>
    </row>
    <row r="780" spans="1:20" x14ac:dyDescent="0.35">
      <c r="A780" s="182" t="s">
        <v>1028</v>
      </c>
      <c r="B780" s="182" t="s">
        <v>1029</v>
      </c>
      <c r="C780" s="182" t="s">
        <v>2507</v>
      </c>
      <c r="D780" s="182" t="s">
        <v>2508</v>
      </c>
      <c r="E780" s="182" t="s">
        <v>1188</v>
      </c>
      <c r="F780" s="182" t="s">
        <v>743</v>
      </c>
      <c r="G780" s="183">
        <v>44196</v>
      </c>
      <c r="H780" s="182" t="s">
        <v>1032</v>
      </c>
      <c r="I780" s="184">
        <v>31048.98</v>
      </c>
      <c r="J780" s="182" t="s">
        <v>2509</v>
      </c>
      <c r="K780" s="182" t="s">
        <v>575</v>
      </c>
      <c r="L780" s="182"/>
      <c r="M780" s="182" t="s">
        <v>2708</v>
      </c>
      <c r="N780" s="182" t="s">
        <v>575</v>
      </c>
      <c r="O780" s="182" t="s">
        <v>575</v>
      </c>
      <c r="P780" s="182" t="s">
        <v>575</v>
      </c>
      <c r="Q780" s="182" t="s">
        <v>1191</v>
      </c>
      <c r="R780" s="183">
        <v>44196</v>
      </c>
      <c r="S780" s="182" t="s">
        <v>2709</v>
      </c>
      <c r="T780" s="182" t="s">
        <v>2710</v>
      </c>
    </row>
    <row r="781" spans="1:20" x14ac:dyDescent="0.35">
      <c r="A781" s="182" t="s">
        <v>1028</v>
      </c>
      <c r="B781" s="182" t="s">
        <v>1029</v>
      </c>
      <c r="C781" s="182" t="s">
        <v>2507</v>
      </c>
      <c r="D781" s="182" t="s">
        <v>2508</v>
      </c>
      <c r="E781" s="182" t="s">
        <v>1188</v>
      </c>
      <c r="F781" s="182" t="s">
        <v>743</v>
      </c>
      <c r="G781" s="183">
        <v>44196</v>
      </c>
      <c r="H781" s="182" t="s">
        <v>1032</v>
      </c>
      <c r="I781" s="184">
        <v>773.37</v>
      </c>
      <c r="J781" s="182" t="s">
        <v>2509</v>
      </c>
      <c r="K781" s="182" t="s">
        <v>575</v>
      </c>
      <c r="L781" s="182"/>
      <c r="M781" s="182" t="s">
        <v>2708</v>
      </c>
      <c r="N781" s="182" t="s">
        <v>575</v>
      </c>
      <c r="O781" s="182" t="s">
        <v>575</v>
      </c>
      <c r="P781" s="182" t="s">
        <v>575</v>
      </c>
      <c r="Q781" s="182" t="s">
        <v>1191</v>
      </c>
      <c r="R781" s="183">
        <v>44196</v>
      </c>
      <c r="S781" s="182" t="s">
        <v>2709</v>
      </c>
      <c r="T781" s="182" t="s">
        <v>2710</v>
      </c>
    </row>
    <row r="782" spans="1:20" x14ac:dyDescent="0.35">
      <c r="A782" s="182" t="s">
        <v>1028</v>
      </c>
      <c r="B782" s="182" t="s">
        <v>1029</v>
      </c>
      <c r="C782" s="182" t="s">
        <v>579</v>
      </c>
      <c r="D782" s="182" t="s">
        <v>1071</v>
      </c>
      <c r="E782" s="182" t="s">
        <v>1188</v>
      </c>
      <c r="F782" s="182" t="s">
        <v>743</v>
      </c>
      <c r="G782" s="183">
        <v>44196</v>
      </c>
      <c r="H782" s="182" t="s">
        <v>1032</v>
      </c>
      <c r="I782" s="184">
        <v>7274.08</v>
      </c>
      <c r="J782" s="182" t="s">
        <v>1189</v>
      </c>
      <c r="K782" s="182" t="s">
        <v>575</v>
      </c>
      <c r="L782" s="182"/>
      <c r="M782" s="182" t="s">
        <v>2708</v>
      </c>
      <c r="N782" s="182" t="s">
        <v>575</v>
      </c>
      <c r="O782" s="182" t="s">
        <v>575</v>
      </c>
      <c r="P782" s="182" t="s">
        <v>575</v>
      </c>
      <c r="Q782" s="182" t="s">
        <v>1191</v>
      </c>
      <c r="R782" s="183">
        <v>44196</v>
      </c>
      <c r="S782" s="182" t="s">
        <v>2709</v>
      </c>
      <c r="T782" s="182" t="s">
        <v>575</v>
      </c>
    </row>
    <row r="783" spans="1:20" x14ac:dyDescent="0.35">
      <c r="A783" s="182" t="s">
        <v>1028</v>
      </c>
      <c r="B783" s="182" t="s">
        <v>1029</v>
      </c>
      <c r="C783" s="182" t="s">
        <v>579</v>
      </c>
      <c r="D783" s="182" t="s">
        <v>1071</v>
      </c>
      <c r="E783" s="182" t="s">
        <v>1188</v>
      </c>
      <c r="F783" s="182" t="s">
        <v>743</v>
      </c>
      <c r="G783" s="183">
        <v>44196</v>
      </c>
      <c r="H783" s="182" t="s">
        <v>1032</v>
      </c>
      <c r="I783" s="184">
        <v>141131.69</v>
      </c>
      <c r="J783" s="182" t="s">
        <v>1189</v>
      </c>
      <c r="K783" s="182" t="s">
        <v>575</v>
      </c>
      <c r="L783" s="182"/>
      <c r="M783" s="182" t="s">
        <v>2708</v>
      </c>
      <c r="N783" s="182" t="s">
        <v>575</v>
      </c>
      <c r="O783" s="182" t="s">
        <v>575</v>
      </c>
      <c r="P783" s="182" t="s">
        <v>575</v>
      </c>
      <c r="Q783" s="182" t="s">
        <v>1191</v>
      </c>
      <c r="R783" s="183">
        <v>44196</v>
      </c>
      <c r="S783" s="182" t="s">
        <v>2709</v>
      </c>
      <c r="T783" s="182" t="s">
        <v>575</v>
      </c>
    </row>
    <row r="784" spans="1:20" x14ac:dyDescent="0.35">
      <c r="A784" s="182" t="s">
        <v>1028</v>
      </c>
      <c r="B784" s="182" t="s">
        <v>1029</v>
      </c>
      <c r="C784" s="182" t="s">
        <v>579</v>
      </c>
      <c r="D784" s="182" t="s">
        <v>1071</v>
      </c>
      <c r="E784" s="182" t="s">
        <v>1188</v>
      </c>
      <c r="F784" s="182" t="s">
        <v>743</v>
      </c>
      <c r="G784" s="183">
        <v>44196</v>
      </c>
      <c r="H784" s="182" t="s">
        <v>1032</v>
      </c>
      <c r="I784" s="184">
        <v>3515.29</v>
      </c>
      <c r="J784" s="182" t="s">
        <v>1189</v>
      </c>
      <c r="K784" s="182" t="s">
        <v>575</v>
      </c>
      <c r="L784" s="182"/>
      <c r="M784" s="182" t="s">
        <v>2708</v>
      </c>
      <c r="N784" s="182" t="s">
        <v>575</v>
      </c>
      <c r="O784" s="182" t="s">
        <v>575</v>
      </c>
      <c r="P784" s="182" t="s">
        <v>575</v>
      </c>
      <c r="Q784" s="182" t="s">
        <v>1191</v>
      </c>
      <c r="R784" s="183">
        <v>44196</v>
      </c>
      <c r="S784" s="182" t="s">
        <v>2709</v>
      </c>
      <c r="T784" s="182" t="s">
        <v>575</v>
      </c>
    </row>
    <row r="785" spans="1:20" x14ac:dyDescent="0.35">
      <c r="A785" s="185" t="s">
        <v>575</v>
      </c>
      <c r="B785" s="185" t="s">
        <v>575</v>
      </c>
      <c r="C785" s="185" t="s">
        <v>575</v>
      </c>
      <c r="D785" s="185" t="s">
        <v>575</v>
      </c>
      <c r="E785" s="185" t="s">
        <v>575</v>
      </c>
      <c r="F785" s="185" t="s">
        <v>575</v>
      </c>
      <c r="G785" s="186"/>
      <c r="H785" s="185" t="s">
        <v>575</v>
      </c>
      <c r="I785" s="187"/>
      <c r="J785" s="185" t="s">
        <v>575</v>
      </c>
      <c r="K785" s="185" t="s">
        <v>575</v>
      </c>
      <c r="L785" s="185"/>
      <c r="M785" s="185" t="s">
        <v>575</v>
      </c>
      <c r="N785" s="185" t="s">
        <v>575</v>
      </c>
      <c r="O785" s="185" t="s">
        <v>575</v>
      </c>
      <c r="P785" s="185" t="s">
        <v>575</v>
      </c>
      <c r="Q785" s="185" t="s">
        <v>575</v>
      </c>
      <c r="R785" s="186"/>
      <c r="S785" s="185" t="s">
        <v>575</v>
      </c>
      <c r="T785" s="185" t="s">
        <v>575</v>
      </c>
    </row>
    <row r="786" spans="1:20" x14ac:dyDescent="0.35">
      <c r="I786" s="194">
        <f>SUBTOTAL(9,I2:I785)</f>
        <v>11421507.960000003</v>
      </c>
    </row>
  </sheetData>
  <autoFilter ref="A1:T785" xr:uid="{00000000-0009-0000-0000-000009000000}">
    <filterColumn colId="11">
      <filters blank="1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4:G24"/>
  <sheetViews>
    <sheetView workbookViewId="0"/>
  </sheetViews>
  <sheetFormatPr defaultRowHeight="14.5" x14ac:dyDescent="0.35"/>
  <cols>
    <col min="2" max="2" width="123.453125" customWidth="1"/>
    <col min="3" max="3" width="14.54296875" customWidth="1"/>
    <col min="4" max="4" width="10.54296875" customWidth="1"/>
    <col min="5" max="5" width="11.453125" customWidth="1"/>
    <col min="7" max="7" width="51" customWidth="1"/>
  </cols>
  <sheetData>
    <row r="4" spans="2:7" x14ac:dyDescent="0.35">
      <c r="B4" s="211" t="s">
        <v>923</v>
      </c>
      <c r="C4" s="211" t="s">
        <v>2762</v>
      </c>
      <c r="D4" s="211" t="s">
        <v>997</v>
      </c>
      <c r="E4" s="201" t="s">
        <v>2758</v>
      </c>
      <c r="F4" s="201" t="s">
        <v>2759</v>
      </c>
      <c r="G4" s="201" t="s">
        <v>2760</v>
      </c>
    </row>
    <row r="5" spans="2:7" x14ac:dyDescent="0.35">
      <c r="B5" s="212" t="s">
        <v>2763</v>
      </c>
      <c r="C5" s="213">
        <v>2840544</v>
      </c>
      <c r="D5" s="213"/>
      <c r="E5" s="182" t="s">
        <v>204</v>
      </c>
      <c r="F5" s="182" t="s">
        <v>11</v>
      </c>
      <c r="G5" s="182" t="s">
        <v>988</v>
      </c>
    </row>
    <row r="6" spans="2:7" x14ac:dyDescent="0.35">
      <c r="B6" s="212" t="s">
        <v>2764</v>
      </c>
      <c r="C6" s="213">
        <v>15000</v>
      </c>
      <c r="D6" s="213"/>
      <c r="E6" s="182" t="s">
        <v>985</v>
      </c>
      <c r="F6" s="182" t="s">
        <v>11</v>
      </c>
      <c r="G6" s="182" t="s">
        <v>986</v>
      </c>
    </row>
    <row r="7" spans="2:7" x14ac:dyDescent="0.35">
      <c r="B7" s="212" t="s">
        <v>2765</v>
      </c>
      <c r="C7" s="213">
        <v>50000</v>
      </c>
      <c r="D7" s="213"/>
      <c r="E7" s="182" t="s">
        <v>985</v>
      </c>
      <c r="F7" s="182" t="s">
        <v>11</v>
      </c>
      <c r="G7" s="182" t="s">
        <v>2780</v>
      </c>
    </row>
    <row r="8" spans="2:7" x14ac:dyDescent="0.35">
      <c r="B8" s="212" t="s">
        <v>2766</v>
      </c>
      <c r="C8" s="213">
        <v>40460</v>
      </c>
      <c r="D8" s="213"/>
      <c r="E8" s="182" t="s">
        <v>204</v>
      </c>
      <c r="F8" s="182" t="s">
        <v>11</v>
      </c>
      <c r="G8" s="182" t="s">
        <v>2781</v>
      </c>
    </row>
    <row r="9" spans="2:7" x14ac:dyDescent="0.35">
      <c r="B9" s="212" t="s">
        <v>2767</v>
      </c>
      <c r="C9" s="213">
        <v>30000</v>
      </c>
      <c r="D9" s="213"/>
      <c r="E9" s="182" t="s">
        <v>201</v>
      </c>
      <c r="F9" s="182" t="s">
        <v>11</v>
      </c>
      <c r="G9" s="182" t="s">
        <v>2782</v>
      </c>
    </row>
    <row r="10" spans="2:7" x14ac:dyDescent="0.35">
      <c r="B10" s="212" t="s">
        <v>2768</v>
      </c>
      <c r="C10" s="213">
        <v>60000</v>
      </c>
      <c r="D10" s="213"/>
      <c r="E10" s="182" t="s">
        <v>204</v>
      </c>
      <c r="F10" s="182" t="s">
        <v>11</v>
      </c>
      <c r="G10" s="182" t="s">
        <v>991</v>
      </c>
    </row>
    <row r="11" spans="2:7" x14ac:dyDescent="0.35">
      <c r="B11" s="212" t="s">
        <v>2769</v>
      </c>
      <c r="C11" s="213">
        <v>372600</v>
      </c>
      <c r="D11" s="213"/>
      <c r="E11" s="182" t="s">
        <v>204</v>
      </c>
      <c r="F11" s="182" t="s">
        <v>11</v>
      </c>
      <c r="G11" s="182" t="s">
        <v>2783</v>
      </c>
    </row>
    <row r="12" spans="2:7" x14ac:dyDescent="0.35">
      <c r="B12" s="212" t="s">
        <v>2770</v>
      </c>
      <c r="C12" s="213">
        <v>15600</v>
      </c>
      <c r="D12" s="213"/>
      <c r="E12" s="182" t="s">
        <v>204</v>
      </c>
      <c r="F12" s="182" t="s">
        <v>11</v>
      </c>
      <c r="G12" s="182" t="s">
        <v>987</v>
      </c>
    </row>
    <row r="13" spans="2:7" x14ac:dyDescent="0.35">
      <c r="B13" s="212" t="s">
        <v>2771</v>
      </c>
      <c r="C13" s="213">
        <v>90000</v>
      </c>
      <c r="D13" s="213"/>
      <c r="E13" s="182" t="s">
        <v>2784</v>
      </c>
      <c r="F13" s="182" t="s">
        <v>11</v>
      </c>
      <c r="G13" s="182" t="s">
        <v>2785</v>
      </c>
    </row>
    <row r="14" spans="2:7" x14ac:dyDescent="0.35">
      <c r="B14" s="212" t="s">
        <v>2772</v>
      </c>
      <c r="C14" s="213">
        <v>127300</v>
      </c>
      <c r="D14" s="213">
        <v>99000</v>
      </c>
      <c r="E14" s="182" t="s">
        <v>204</v>
      </c>
      <c r="F14" s="182" t="s">
        <v>11</v>
      </c>
      <c r="G14" s="182" t="s">
        <v>2786</v>
      </c>
    </row>
    <row r="15" spans="2:7" x14ac:dyDescent="0.35">
      <c r="B15" s="212" t="s">
        <v>726</v>
      </c>
      <c r="C15" s="213">
        <v>39000</v>
      </c>
      <c r="D15" s="213"/>
      <c r="E15" s="182" t="s">
        <v>204</v>
      </c>
      <c r="F15" s="182" t="s">
        <v>11</v>
      </c>
      <c r="G15" s="182" t="s">
        <v>2787</v>
      </c>
    </row>
    <row r="16" spans="2:7" x14ac:dyDescent="0.35">
      <c r="B16" s="212" t="s">
        <v>2773</v>
      </c>
      <c r="C16" s="213"/>
      <c r="D16" s="213">
        <v>40500</v>
      </c>
      <c r="E16" s="182" t="s">
        <v>2788</v>
      </c>
      <c r="F16" s="182" t="s">
        <v>11</v>
      </c>
      <c r="G16" s="182" t="s">
        <v>989</v>
      </c>
    </row>
    <row r="17" spans="2:7" x14ac:dyDescent="0.35">
      <c r="B17" s="212" t="s">
        <v>2774</v>
      </c>
      <c r="C17" s="213"/>
      <c r="D17" s="213">
        <v>12000</v>
      </c>
      <c r="E17" s="182" t="s">
        <v>2789</v>
      </c>
      <c r="F17" s="182" t="s">
        <v>11</v>
      </c>
      <c r="G17" s="182" t="s">
        <v>2790</v>
      </c>
    </row>
    <row r="18" spans="2:7" x14ac:dyDescent="0.35">
      <c r="B18" s="212" t="s">
        <v>2775</v>
      </c>
      <c r="C18" s="213">
        <v>15000</v>
      </c>
      <c r="D18" s="213">
        <v>30000</v>
      </c>
      <c r="E18" s="182" t="s">
        <v>990</v>
      </c>
      <c r="F18" s="182" t="s">
        <v>11</v>
      </c>
      <c r="G18" s="182" t="s">
        <v>2791</v>
      </c>
    </row>
    <row r="19" spans="2:7" x14ac:dyDescent="0.35">
      <c r="B19" s="212" t="s">
        <v>2776</v>
      </c>
      <c r="C19" s="213">
        <v>210000</v>
      </c>
      <c r="D19" s="213">
        <v>74800</v>
      </c>
      <c r="E19" s="182" t="s">
        <v>204</v>
      </c>
      <c r="F19" s="182" t="s">
        <v>11</v>
      </c>
      <c r="G19" s="182" t="s">
        <v>2792</v>
      </c>
    </row>
    <row r="20" spans="2:7" x14ac:dyDescent="0.35">
      <c r="B20" s="212" t="s">
        <v>2777</v>
      </c>
      <c r="C20" s="213">
        <v>10000</v>
      </c>
      <c r="D20" s="213"/>
      <c r="E20" s="182" t="s">
        <v>2793</v>
      </c>
      <c r="F20" s="182" t="s">
        <v>11</v>
      </c>
      <c r="G20" s="182" t="s">
        <v>2794</v>
      </c>
    </row>
    <row r="21" spans="2:7" x14ac:dyDescent="0.35">
      <c r="B21" s="212" t="s">
        <v>912</v>
      </c>
      <c r="C21" s="213">
        <v>10000</v>
      </c>
      <c r="D21" s="213"/>
      <c r="E21" s="182" t="s">
        <v>985</v>
      </c>
      <c r="F21" s="182" t="s">
        <v>11</v>
      </c>
      <c r="G21" s="182" t="s">
        <v>986</v>
      </c>
    </row>
    <row r="22" spans="2:7" x14ac:dyDescent="0.35">
      <c r="B22" s="212" t="s">
        <v>2778</v>
      </c>
      <c r="C22" s="213">
        <v>30000</v>
      </c>
      <c r="D22" s="213"/>
      <c r="E22" s="182" t="s">
        <v>204</v>
      </c>
      <c r="F22" s="182" t="s">
        <v>11</v>
      </c>
      <c r="G22" s="182" t="s">
        <v>2795</v>
      </c>
    </row>
    <row r="23" spans="2:7" x14ac:dyDescent="0.35">
      <c r="B23" s="212" t="s">
        <v>2779</v>
      </c>
      <c r="C23" s="213">
        <v>10000</v>
      </c>
      <c r="D23" s="213"/>
      <c r="E23" s="182" t="s">
        <v>2796</v>
      </c>
      <c r="F23" s="182" t="s">
        <v>11</v>
      </c>
      <c r="G23" s="182" t="s">
        <v>2797</v>
      </c>
    </row>
    <row r="24" spans="2:7" x14ac:dyDescent="0.35">
      <c r="B24" s="212" t="s">
        <v>738</v>
      </c>
      <c r="C24" s="213">
        <v>330000</v>
      </c>
      <c r="D24" s="213"/>
      <c r="E24" s="182" t="s">
        <v>204</v>
      </c>
      <c r="F24" s="182" t="s">
        <v>11</v>
      </c>
      <c r="G24" s="182" t="s">
        <v>991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04"/>
  <sheetViews>
    <sheetView topLeftCell="A175" zoomScale="70" zoomScaleNormal="70" workbookViewId="0"/>
  </sheetViews>
  <sheetFormatPr defaultColWidth="9.08984375" defaultRowHeight="14" outlineLevelRow="1" outlineLevelCol="1" x14ac:dyDescent="0.3"/>
  <cols>
    <col min="1" max="1" width="28.08984375" style="188" customWidth="1" outlineLevel="1"/>
    <col min="2" max="2" width="17.36328125" style="188" customWidth="1" outlineLevel="1"/>
    <col min="3" max="3" width="14.08984375" style="188" customWidth="1" outlineLevel="1"/>
    <col min="4" max="4" width="36.54296875" style="188" customWidth="1" outlineLevel="1"/>
    <col min="5" max="5" width="9.08984375" style="198"/>
    <col min="6" max="6" width="38.453125" style="198" customWidth="1"/>
    <col min="7" max="7" width="12.6328125" style="198" customWidth="1" outlineLevel="1"/>
    <col min="8" max="8" width="13.453125" style="198" customWidth="1" outlineLevel="1"/>
    <col min="9" max="9" width="21.54296875" style="199" customWidth="1"/>
    <col min="10" max="10" width="18.90625" style="199" customWidth="1"/>
    <col min="11" max="11" width="37.453125" style="204" customWidth="1"/>
    <col min="12" max="12" width="9.08984375" style="198"/>
    <col min="13" max="14" width="9.08984375" style="188" customWidth="1" outlineLevel="1"/>
    <col min="15" max="15" width="14.6328125" style="193" customWidth="1" outlineLevel="1"/>
    <col min="16" max="17" width="9.08984375" style="198"/>
    <col min="18" max="20" width="35" style="198" customWidth="1"/>
    <col min="21" max="16384" width="9.08984375" style="198"/>
  </cols>
  <sheetData>
    <row r="1" spans="1:23" hidden="1" outlineLevel="1" x14ac:dyDescent="0.3"/>
    <row r="2" spans="1:23" hidden="1" outlineLevel="1" x14ac:dyDescent="0.3"/>
    <row r="3" spans="1:23" hidden="1" outlineLevel="1" x14ac:dyDescent="0.3">
      <c r="H3" s="200">
        <v>2020</v>
      </c>
    </row>
    <row r="4" spans="1:23" ht="47.25" hidden="1" customHeight="1" outlineLevel="1" x14ac:dyDescent="0.3">
      <c r="D4" s="192">
        <v>2019</v>
      </c>
      <c r="F4" s="201" t="s">
        <v>2761</v>
      </c>
      <c r="G4" s="201"/>
      <c r="H4" s="205"/>
      <c r="I4" s="201" t="s">
        <v>2758</v>
      </c>
      <c r="J4" s="201" t="s">
        <v>2759</v>
      </c>
      <c r="K4" s="201" t="s">
        <v>2760</v>
      </c>
    </row>
    <row r="5" spans="1:23" s="188" customFormat="1" hidden="1" outlineLevel="1" x14ac:dyDescent="0.3">
      <c r="F5" s="206"/>
      <c r="G5" s="206"/>
      <c r="H5" s="206"/>
      <c r="I5" s="207"/>
      <c r="J5" s="207"/>
      <c r="K5" s="208"/>
      <c r="O5" s="193"/>
    </row>
    <row r="6" spans="1:23" hidden="1" outlineLevel="1" x14ac:dyDescent="0.3">
      <c r="F6" s="227" t="s">
        <v>2714</v>
      </c>
      <c r="G6" s="209">
        <v>8695.65</v>
      </c>
      <c r="H6" s="209">
        <v>1528.97</v>
      </c>
      <c r="I6" s="228" t="str">
        <f>U6</f>
        <v>Київ</v>
      </c>
      <c r="J6" s="228" t="s">
        <v>11</v>
      </c>
      <c r="K6" s="229" t="str">
        <f>W6</f>
        <v xml:space="preserve"> вул. Попова, буд. 12, кв. 5</v>
      </c>
      <c r="O6" s="193" t="str">
        <f>IF(A6&lt;&gt;F6,"ОШИБКА","ок")</f>
        <v>ОШИБКА</v>
      </c>
      <c r="R6" s="202" t="s">
        <v>2714</v>
      </c>
      <c r="S6" s="230">
        <v>8695.65</v>
      </c>
      <c r="T6" s="231">
        <v>1528.97</v>
      </c>
      <c r="U6" s="202" t="s">
        <v>204</v>
      </c>
      <c r="V6" s="203" t="s">
        <v>11</v>
      </c>
      <c r="W6" s="202" t="s">
        <v>2799</v>
      </c>
    </row>
    <row r="7" spans="1:23" ht="70" hidden="1" outlineLevel="1" x14ac:dyDescent="0.3">
      <c r="F7" s="227" t="s">
        <v>2715</v>
      </c>
      <c r="G7" s="209">
        <v>4968.9399999999996</v>
      </c>
      <c r="H7" s="209">
        <v>0</v>
      </c>
      <c r="I7" s="228" t="str">
        <f t="shared" ref="I7:I8" si="0">U7</f>
        <v>Одеса</v>
      </c>
      <c r="J7" s="228" t="s">
        <v>11</v>
      </c>
      <c r="K7" s="229" t="str">
        <f t="shared" ref="K7:K8" si="1">W7</f>
        <v>вул., Генерала Петрова, буд., 50А, кв., 70</v>
      </c>
      <c r="O7" s="193" t="str">
        <f t="shared" ref="O7:O70" si="2">IF(A7&lt;&gt;F7,"ОШИБКА","ок")</f>
        <v>ОШИБКА</v>
      </c>
      <c r="R7" s="202" t="s">
        <v>2715</v>
      </c>
      <c r="S7" s="232">
        <v>4968.9399999999996</v>
      </c>
      <c r="T7" s="233">
        <v>0</v>
      </c>
      <c r="U7" s="202" t="s">
        <v>255</v>
      </c>
      <c r="V7" s="203" t="s">
        <v>11</v>
      </c>
      <c r="W7" s="234" t="s">
        <v>2800</v>
      </c>
    </row>
    <row r="8" spans="1:23" hidden="1" outlineLevel="1" x14ac:dyDescent="0.3">
      <c r="F8" s="227" t="s">
        <v>2716</v>
      </c>
      <c r="G8" s="209">
        <v>3726.71</v>
      </c>
      <c r="H8" s="209">
        <v>0</v>
      </c>
      <c r="I8" s="228" t="str">
        <f t="shared" si="0"/>
        <v>Херсон</v>
      </c>
      <c r="J8" s="228" t="s">
        <v>11</v>
      </c>
      <c r="K8" s="229" t="str">
        <f t="shared" si="1"/>
        <v>Сеневина буд.140 кв.69</v>
      </c>
      <c r="O8" s="193" t="str">
        <f t="shared" si="2"/>
        <v>ОШИБКА</v>
      </c>
      <c r="R8" s="202" t="s">
        <v>2716</v>
      </c>
      <c r="S8" s="232">
        <v>3726.71</v>
      </c>
      <c r="T8" s="233">
        <v>0</v>
      </c>
      <c r="U8" s="202" t="s">
        <v>2801</v>
      </c>
      <c r="V8" s="203" t="s">
        <v>11</v>
      </c>
      <c r="W8" s="202" t="s">
        <v>2802</v>
      </c>
    </row>
    <row r="9" spans="1:23" s="188" customFormat="1" hidden="1" outlineLevel="1" x14ac:dyDescent="0.3">
      <c r="A9" s="189" t="s">
        <v>93</v>
      </c>
      <c r="B9" s="190" t="str">
        <f>VLOOKUP(A9,ЛектораИнформация!$B$9:$E$90,2,0)</f>
        <v>Харків</v>
      </c>
      <c r="C9" s="190" t="str">
        <f>VLOOKUP(A9,ЛектораИнформация!$B$9:$E$90,3,0)</f>
        <v xml:space="preserve">Україна </v>
      </c>
      <c r="D9" s="190" t="str">
        <f>VLOOKUP(A9,ЛектораИнформация!$B$9:$E$90,4,0)</f>
        <v xml:space="preserve">вул. Римарська, 28 </v>
      </c>
      <c r="F9" s="206" t="s">
        <v>93</v>
      </c>
      <c r="G9" s="210">
        <v>24844.720000000001</v>
      </c>
      <c r="H9" s="210">
        <v>0</v>
      </c>
      <c r="I9" s="207" t="str">
        <f>B9</f>
        <v>Харків</v>
      </c>
      <c r="J9" s="207" t="str">
        <f t="shared" ref="J9:K9" si="3">C9</f>
        <v xml:space="preserve">Україна </v>
      </c>
      <c r="K9" s="208" t="str">
        <f t="shared" si="3"/>
        <v xml:space="preserve">вул. Римарська, 28 </v>
      </c>
      <c r="O9" s="193" t="str">
        <f t="shared" si="2"/>
        <v>ок</v>
      </c>
      <c r="R9" s="235" t="s">
        <v>93</v>
      </c>
      <c r="S9" s="236">
        <v>24844.720000000001</v>
      </c>
      <c r="T9" s="237">
        <v>0</v>
      </c>
      <c r="U9" s="188" t="s">
        <v>201</v>
      </c>
      <c r="V9" s="188" t="s">
        <v>202</v>
      </c>
      <c r="W9" s="188" t="s">
        <v>203</v>
      </c>
    </row>
    <row r="10" spans="1:23" hidden="1" outlineLevel="1" x14ac:dyDescent="0.3">
      <c r="A10" s="189"/>
      <c r="B10" s="190"/>
      <c r="C10" s="190"/>
      <c r="D10" s="190"/>
      <c r="F10" s="227" t="s">
        <v>2717</v>
      </c>
      <c r="G10" s="209">
        <v>2484.4699999999998</v>
      </c>
      <c r="H10" s="209">
        <v>0</v>
      </c>
      <c r="I10" s="228" t="str">
        <f>U10</f>
        <v>Тернопіль</v>
      </c>
      <c r="J10" s="228" t="s">
        <v>11</v>
      </c>
      <c r="K10" s="229" t="str">
        <f>W10</f>
        <v>вул. У.Самчука 38</v>
      </c>
      <c r="O10" s="193" t="str">
        <f t="shared" si="2"/>
        <v>ОШИБКА</v>
      </c>
      <c r="R10" s="202" t="s">
        <v>2717</v>
      </c>
      <c r="S10" s="232">
        <v>2484.4699999999998</v>
      </c>
      <c r="T10" s="233">
        <v>0</v>
      </c>
      <c r="U10" s="202" t="s">
        <v>2803</v>
      </c>
      <c r="V10" s="203" t="s">
        <v>11</v>
      </c>
      <c r="W10" s="202" t="s">
        <v>2804</v>
      </c>
    </row>
    <row r="11" spans="1:23" s="188" customFormat="1" hidden="1" outlineLevel="1" x14ac:dyDescent="0.3">
      <c r="A11" s="189" t="s">
        <v>94</v>
      </c>
      <c r="B11" s="190" t="str">
        <f>VLOOKUP(A11,ЛектораИнформация!$B$9:$E$90,2,0)</f>
        <v>Київ</v>
      </c>
      <c r="C11" s="190" t="str">
        <f>VLOOKUP(A11,ЛектораИнформация!$B$9:$E$90,3,0)</f>
        <v xml:space="preserve">Україна </v>
      </c>
      <c r="D11" s="190" t="str">
        <f>VLOOKUP(A11,ЛектораИнформация!$B$9:$E$90,4,0)</f>
        <v xml:space="preserve">вул.  Вишгородська, 69 </v>
      </c>
      <c r="F11" s="206" t="s">
        <v>94</v>
      </c>
      <c r="G11" s="210">
        <v>13975.17</v>
      </c>
      <c r="H11" s="210">
        <v>1048.51</v>
      </c>
      <c r="I11" s="207" t="str">
        <f>B11</f>
        <v>Київ</v>
      </c>
      <c r="J11" s="207" t="str">
        <f t="shared" ref="J11" si="4">C11</f>
        <v xml:space="preserve">Україна </v>
      </c>
      <c r="K11" s="208" t="str">
        <f t="shared" ref="K11" si="5">D11</f>
        <v xml:space="preserve">вул.  Вишгородська, 69 </v>
      </c>
      <c r="O11" s="193" t="str">
        <f>IF(A11&lt;&gt;F11,"ОШИБКА","ок")</f>
        <v>ок</v>
      </c>
      <c r="R11" s="235" t="s">
        <v>94</v>
      </c>
      <c r="S11" s="236">
        <v>13975.17</v>
      </c>
      <c r="T11" s="237">
        <v>1048.51</v>
      </c>
      <c r="U11" s="188" t="s">
        <v>204</v>
      </c>
      <c r="V11" s="188" t="s">
        <v>202</v>
      </c>
      <c r="W11" s="188" t="s">
        <v>205</v>
      </c>
    </row>
    <row r="12" spans="1:23" s="188" customFormat="1" hidden="1" outlineLevel="1" x14ac:dyDescent="0.3">
      <c r="A12" s="189" t="s">
        <v>95</v>
      </c>
      <c r="B12" s="190" t="str">
        <f>VLOOKUP(A12,ЛектораИнформация!$B$9:$E$90,2,0)</f>
        <v>Чернівці</v>
      </c>
      <c r="C12" s="190" t="str">
        <f>VLOOKUP(A12,ЛектораИнформация!$B$9:$E$90,3,0)</f>
        <v xml:space="preserve">Україна </v>
      </c>
      <c r="D12" s="190" t="str">
        <f>VLOOKUP(A12,ЛектораИнформация!$B$9:$E$90,4,0)</f>
        <v xml:space="preserve">вул.  Федьковича, 50 </v>
      </c>
      <c r="F12" s="206"/>
      <c r="G12" s="210"/>
      <c r="H12" s="210"/>
      <c r="I12" s="207"/>
      <c r="J12" s="207"/>
      <c r="K12" s="208"/>
      <c r="O12" s="193" t="str">
        <f t="shared" si="2"/>
        <v>ОШИБКА</v>
      </c>
      <c r="R12" s="235"/>
      <c r="S12" s="236"/>
      <c r="T12" s="237"/>
    </row>
    <row r="13" spans="1:23" s="188" customFormat="1" hidden="1" outlineLevel="1" x14ac:dyDescent="0.3">
      <c r="A13" s="189" t="s">
        <v>96</v>
      </c>
      <c r="B13" s="190" t="str">
        <f>VLOOKUP(A13,ЛектораИнформация!$B$9:$E$90,2,0)</f>
        <v>Суми</v>
      </c>
      <c r="C13" s="190" t="str">
        <f>VLOOKUP(A13,ЛектораИнформация!$B$9:$E$90,3,0)</f>
        <v xml:space="preserve">Україна </v>
      </c>
      <c r="D13" s="190" t="str">
        <f>VLOOKUP(A13,ЛектораИнформация!$B$9:$E$90,4,0)</f>
        <v>вул. Ковпака, 18</v>
      </c>
      <c r="F13" s="206"/>
      <c r="G13" s="210"/>
      <c r="H13" s="210"/>
      <c r="I13" s="207"/>
      <c r="J13" s="207"/>
      <c r="K13" s="208"/>
      <c r="O13" s="193" t="str">
        <f t="shared" si="2"/>
        <v>ОШИБКА</v>
      </c>
      <c r="R13" s="235"/>
      <c r="S13" s="236"/>
      <c r="T13" s="237"/>
    </row>
    <row r="14" spans="1:23" hidden="1" outlineLevel="1" x14ac:dyDescent="0.3">
      <c r="A14" s="189"/>
      <c r="B14" s="190"/>
      <c r="C14" s="190"/>
      <c r="D14" s="190"/>
      <c r="F14" s="227" t="s">
        <v>2718</v>
      </c>
      <c r="G14" s="209">
        <v>6211.18</v>
      </c>
      <c r="H14" s="209">
        <v>0</v>
      </c>
      <c r="I14" s="228" t="str">
        <f t="shared" ref="I14:I15" si="6">U14</f>
        <v>Ірпінь</v>
      </c>
      <c r="J14" s="228" t="s">
        <v>11</v>
      </c>
      <c r="K14" s="229" t="str">
        <f t="shared" ref="K14:K15" si="7">W14</f>
        <v xml:space="preserve">вул., 11 Лінія, буд. 1 </v>
      </c>
      <c r="O14" s="193" t="str">
        <f t="shared" si="2"/>
        <v>ОШИБКА</v>
      </c>
      <c r="R14" s="202" t="s">
        <v>2718</v>
      </c>
      <c r="S14" s="232">
        <v>6211.18</v>
      </c>
      <c r="T14" s="233">
        <v>0</v>
      </c>
      <c r="U14" s="202" t="s">
        <v>2805</v>
      </c>
      <c r="V14" s="203" t="s">
        <v>11</v>
      </c>
      <c r="W14" s="202" t="s">
        <v>2806</v>
      </c>
    </row>
    <row r="15" spans="1:23" hidden="1" outlineLevel="1" x14ac:dyDescent="0.3">
      <c r="A15" s="189"/>
      <c r="B15" s="190"/>
      <c r="C15" s="190"/>
      <c r="D15" s="190"/>
      <c r="F15" s="227" t="s">
        <v>2719</v>
      </c>
      <c r="G15" s="209">
        <v>6832.29</v>
      </c>
      <c r="H15" s="209">
        <v>0</v>
      </c>
      <c r="I15" s="228" t="str">
        <f t="shared" si="6"/>
        <v>Дніпро</v>
      </c>
      <c r="J15" s="228" t="s">
        <v>11</v>
      </c>
      <c r="K15" s="229" t="str">
        <f t="shared" si="7"/>
        <v>вул. Робоча 160, кв. 3</v>
      </c>
      <c r="O15" s="193" t="str">
        <f t="shared" si="2"/>
        <v>ОШИБКА</v>
      </c>
      <c r="R15" s="202" t="s">
        <v>2719</v>
      </c>
      <c r="S15" s="232">
        <v>6832.29</v>
      </c>
      <c r="T15" s="233">
        <v>0</v>
      </c>
      <c r="U15" s="202" t="s">
        <v>243</v>
      </c>
      <c r="V15" s="203" t="s">
        <v>11</v>
      </c>
      <c r="W15" s="202" t="s">
        <v>2807</v>
      </c>
    </row>
    <row r="16" spans="1:23" s="188" customFormat="1" hidden="1" outlineLevel="1" x14ac:dyDescent="0.3">
      <c r="A16" s="189" t="s">
        <v>97</v>
      </c>
      <c r="B16" s="190" t="str">
        <f>VLOOKUP(A16,ЛектораИнформация!$B$9:$E$90,2,0)</f>
        <v>Київ</v>
      </c>
      <c r="C16" s="190" t="str">
        <f>VLOOKUP(A16,ЛектораИнформация!$B$9:$E$90,3,0)</f>
        <v xml:space="preserve">Україна </v>
      </c>
      <c r="D16" s="190" t="str">
        <f>VLOOKUP(A16,ЛектораИнформация!$B$9:$E$90,4,0)</f>
        <v xml:space="preserve">вул.  Вишгородська, 69 </v>
      </c>
      <c r="F16" s="206" t="s">
        <v>97</v>
      </c>
      <c r="G16" s="210">
        <v>70807.45</v>
      </c>
      <c r="H16" s="210">
        <v>6862.19</v>
      </c>
      <c r="I16" s="207" t="str">
        <f t="shared" ref="I16:I18" si="8">B16</f>
        <v>Київ</v>
      </c>
      <c r="J16" s="207" t="str">
        <f t="shared" ref="J16:J18" si="9">C16</f>
        <v xml:space="preserve">Україна </v>
      </c>
      <c r="K16" s="208" t="str">
        <f t="shared" ref="K16:K18" si="10">D16</f>
        <v xml:space="preserve">вул.  Вишгородська, 69 </v>
      </c>
      <c r="O16" s="193" t="str">
        <f t="shared" si="2"/>
        <v>ок</v>
      </c>
      <c r="R16" s="235" t="s">
        <v>97</v>
      </c>
      <c r="S16" s="236">
        <v>70807.45</v>
      </c>
      <c r="T16" s="237">
        <v>6862.19</v>
      </c>
      <c r="U16" s="188" t="s">
        <v>204</v>
      </c>
      <c r="V16" s="188" t="s">
        <v>202</v>
      </c>
      <c r="W16" s="188" t="s">
        <v>205</v>
      </c>
    </row>
    <row r="17" spans="1:23" s="188" customFormat="1" hidden="1" outlineLevel="1" x14ac:dyDescent="0.3">
      <c r="A17" s="189" t="s">
        <v>98</v>
      </c>
      <c r="B17" s="190" t="str">
        <f>VLOOKUP(A17,ЛектораИнформация!$B$9:$E$90,2,0)</f>
        <v xml:space="preserve">Черкаси </v>
      </c>
      <c r="C17" s="190" t="str">
        <f>VLOOKUP(A17,ЛектораИнформация!$B$9:$E$90,3,0)</f>
        <v xml:space="preserve">Україна </v>
      </c>
      <c r="D17" s="190" t="str">
        <f>VLOOKUP(A17,ЛектораИнформация!$B$9:$E$90,4,0)</f>
        <v xml:space="preserve">вул.  Менделеєва, 3 </v>
      </c>
      <c r="F17" s="206" t="s">
        <v>98</v>
      </c>
      <c r="G17" s="210">
        <v>9316.77</v>
      </c>
      <c r="H17" s="210">
        <v>0</v>
      </c>
      <c r="I17" s="207" t="str">
        <f t="shared" si="8"/>
        <v xml:space="preserve">Черкаси </v>
      </c>
      <c r="J17" s="207" t="str">
        <f t="shared" si="9"/>
        <v xml:space="preserve">Україна </v>
      </c>
      <c r="K17" s="208" t="str">
        <f t="shared" si="10"/>
        <v xml:space="preserve">вул.  Менделеєва, 3 </v>
      </c>
      <c r="O17" s="193" t="str">
        <f t="shared" si="2"/>
        <v>ок</v>
      </c>
      <c r="R17" s="235" t="s">
        <v>98</v>
      </c>
      <c r="S17" s="236">
        <v>9316.77</v>
      </c>
      <c r="T17" s="237">
        <v>0</v>
      </c>
      <c r="U17" s="188" t="s">
        <v>210</v>
      </c>
      <c r="V17" s="188" t="s">
        <v>202</v>
      </c>
      <c r="W17" s="188" t="s">
        <v>211</v>
      </c>
    </row>
    <row r="18" spans="1:23" s="188" customFormat="1" hidden="1" outlineLevel="1" x14ac:dyDescent="0.3">
      <c r="A18" s="189" t="s">
        <v>99</v>
      </c>
      <c r="B18" s="190" t="str">
        <f>VLOOKUP(A18,ЛектораИнформация!$B$9:$E$90,2,0)</f>
        <v xml:space="preserve">Запоріжжя </v>
      </c>
      <c r="C18" s="190" t="str">
        <f>VLOOKUP(A18,ЛектораИнформация!$B$9:$E$90,3,0)</f>
        <v xml:space="preserve">Україна </v>
      </c>
      <c r="D18" s="190" t="str">
        <f>VLOOKUP(A18,ЛектораИнформация!$B$9:$E$90,4,0)</f>
        <v xml:space="preserve">вул. Соціалістична, 1 </v>
      </c>
      <c r="F18" s="206" t="s">
        <v>99</v>
      </c>
      <c r="G18" s="210">
        <v>3105.59</v>
      </c>
      <c r="H18" s="210">
        <v>0</v>
      </c>
      <c r="I18" s="207" t="str">
        <f t="shared" si="8"/>
        <v xml:space="preserve">Запоріжжя </v>
      </c>
      <c r="J18" s="207" t="str">
        <f t="shared" si="9"/>
        <v xml:space="preserve">Україна </v>
      </c>
      <c r="K18" s="208" t="str">
        <f t="shared" si="10"/>
        <v xml:space="preserve">вул. Соціалістична, 1 </v>
      </c>
      <c r="O18" s="193" t="str">
        <f t="shared" si="2"/>
        <v>ок</v>
      </c>
      <c r="R18" s="235" t="s">
        <v>99</v>
      </c>
      <c r="S18" s="236">
        <v>3105.59</v>
      </c>
      <c r="T18" s="237">
        <v>0</v>
      </c>
      <c r="U18" s="188" t="s">
        <v>212</v>
      </c>
      <c r="V18" s="188" t="s">
        <v>202</v>
      </c>
      <c r="W18" s="188" t="s">
        <v>213</v>
      </c>
    </row>
    <row r="19" spans="1:23" hidden="1" outlineLevel="1" x14ac:dyDescent="0.3">
      <c r="A19" s="189"/>
      <c r="B19" s="190"/>
      <c r="C19" s="190"/>
      <c r="D19" s="190"/>
      <c r="F19" s="227" t="s">
        <v>2720</v>
      </c>
      <c r="G19" s="209">
        <v>2484.4699999999998</v>
      </c>
      <c r="H19" s="209">
        <v>0</v>
      </c>
      <c r="I19" s="228" t="str">
        <f>U19</f>
        <v xml:space="preserve">село Демидів </v>
      </c>
      <c r="J19" s="228" t="s">
        <v>11</v>
      </c>
      <c r="K19" s="229" t="str">
        <f>W19</f>
        <v>вул.Нова, буд.21</v>
      </c>
      <c r="O19" s="193" t="str">
        <f t="shared" si="2"/>
        <v>ОШИБКА</v>
      </c>
      <c r="R19" s="238" t="s">
        <v>2720</v>
      </c>
      <c r="S19" s="232">
        <v>2484.4699999999998</v>
      </c>
      <c r="T19" s="233">
        <v>0</v>
      </c>
      <c r="U19" s="202" t="s">
        <v>2808</v>
      </c>
      <c r="V19" s="203" t="s">
        <v>11</v>
      </c>
      <c r="W19" s="202" t="s">
        <v>2809</v>
      </c>
    </row>
    <row r="20" spans="1:23" s="188" customFormat="1" hidden="1" outlineLevel="1" x14ac:dyDescent="0.3">
      <c r="A20" s="189" t="s">
        <v>100</v>
      </c>
      <c r="B20" s="190" t="str">
        <f>VLOOKUP(A20,ЛектораИнформация!$B$9:$E$90,2,0)</f>
        <v xml:space="preserve">Харків </v>
      </c>
      <c r="C20" s="190" t="str">
        <f>VLOOKUP(A20,ЛектораИнформация!$B$9:$E$90,3,0)</f>
        <v xml:space="preserve">Україна </v>
      </c>
      <c r="D20" s="190" t="str">
        <f>VLOOKUP(A20,ЛектораИнформация!$B$9:$E$90,4,0)</f>
        <v xml:space="preserve">вул.  Коопертивна, 2 </v>
      </c>
      <c r="F20" s="206"/>
      <c r="G20" s="210"/>
      <c r="H20" s="210"/>
      <c r="I20" s="207"/>
      <c r="J20" s="207"/>
      <c r="K20" s="208"/>
      <c r="O20" s="193" t="str">
        <f t="shared" si="2"/>
        <v>ОШИБКА</v>
      </c>
      <c r="R20" s="235"/>
      <c r="S20" s="236"/>
      <c r="T20" s="237"/>
    </row>
    <row r="21" spans="1:23" s="188" customFormat="1" hidden="1" outlineLevel="1" x14ac:dyDescent="0.3">
      <c r="A21" s="189" t="s">
        <v>101</v>
      </c>
      <c r="B21" s="191" t="s">
        <v>13</v>
      </c>
      <c r="C21" s="191" t="s">
        <v>11</v>
      </c>
      <c r="D21" s="191" t="s">
        <v>14</v>
      </c>
      <c r="F21" s="206" t="s">
        <v>101</v>
      </c>
      <c r="G21" s="210">
        <v>140372.68</v>
      </c>
      <c r="H21" s="210">
        <v>8839.51</v>
      </c>
      <c r="I21" s="207" t="str">
        <f t="shared" ref="I21:I22" si="11">B21</f>
        <v>М.Одеса</v>
      </c>
      <c r="J21" s="207" t="str">
        <f t="shared" ref="J21:J22" si="12">C21</f>
        <v>Україна</v>
      </c>
      <c r="K21" s="208" t="str">
        <f t="shared" ref="K21:K22" si="13">D21</f>
        <v>Вул. Шклярука 4а</v>
      </c>
      <c r="O21" s="193" t="str">
        <f t="shared" si="2"/>
        <v>ок</v>
      </c>
      <c r="R21" s="235" t="s">
        <v>101</v>
      </c>
      <c r="S21" s="236">
        <v>140372.68</v>
      </c>
      <c r="T21" s="237">
        <v>8839.51</v>
      </c>
      <c r="U21" s="188" t="s">
        <v>13</v>
      </c>
      <c r="V21" s="188" t="s">
        <v>11</v>
      </c>
      <c r="W21" s="188" t="s">
        <v>14</v>
      </c>
    </row>
    <row r="22" spans="1:23" s="188" customFormat="1" hidden="1" outlineLevel="1" x14ac:dyDescent="0.3">
      <c r="A22" s="189" t="s">
        <v>102</v>
      </c>
      <c r="B22" s="190" t="str">
        <f>VLOOKUP(A22,ЛектораИнформация!$B$9:$E$90,2,0)</f>
        <v xml:space="preserve">Львів </v>
      </c>
      <c r="C22" s="190" t="str">
        <f>VLOOKUP(A22,ЛектораИнформация!$B$9:$E$90,3,0)</f>
        <v xml:space="preserve">Україна </v>
      </c>
      <c r="D22" s="190" t="str">
        <f>VLOOKUP(A22,ЛектораИнформация!$B$9:$E$90,4,0)</f>
        <v xml:space="preserve">вул.  Острозького, 1 </v>
      </c>
      <c r="F22" s="206" t="s">
        <v>102</v>
      </c>
      <c r="G22" s="210">
        <v>4968.9399999999996</v>
      </c>
      <c r="H22" s="210">
        <v>0</v>
      </c>
      <c r="I22" s="207" t="str">
        <f t="shared" si="11"/>
        <v xml:space="preserve">Львів </v>
      </c>
      <c r="J22" s="207" t="str">
        <f t="shared" si="12"/>
        <v xml:space="preserve">Україна </v>
      </c>
      <c r="K22" s="208" t="str">
        <f t="shared" si="13"/>
        <v xml:space="preserve">вул.  Острозького, 1 </v>
      </c>
      <c r="O22" s="193" t="str">
        <f t="shared" si="2"/>
        <v>ок</v>
      </c>
      <c r="R22" s="235" t="s">
        <v>102</v>
      </c>
      <c r="S22" s="236">
        <v>4968.9399999999996</v>
      </c>
      <c r="T22" s="237">
        <v>0</v>
      </c>
      <c r="U22" s="188" t="s">
        <v>216</v>
      </c>
      <c r="V22" s="188" t="s">
        <v>202</v>
      </c>
      <c r="W22" s="188" t="s">
        <v>217</v>
      </c>
    </row>
    <row r="23" spans="1:23" s="188" customFormat="1" hidden="1" outlineLevel="1" x14ac:dyDescent="0.3">
      <c r="A23" s="189" t="s">
        <v>103</v>
      </c>
      <c r="B23" s="191" t="s">
        <v>15</v>
      </c>
      <c r="C23" s="191" t="s">
        <v>11</v>
      </c>
      <c r="D23" s="191" t="s">
        <v>16</v>
      </c>
      <c r="F23" s="206"/>
      <c r="G23" s="210"/>
      <c r="H23" s="210"/>
      <c r="I23" s="207"/>
      <c r="J23" s="207"/>
      <c r="K23" s="208"/>
      <c r="O23" s="193" t="str">
        <f t="shared" si="2"/>
        <v>ОШИБКА</v>
      </c>
      <c r="R23" s="235"/>
      <c r="S23" s="236"/>
      <c r="T23" s="237"/>
    </row>
    <row r="24" spans="1:23" hidden="1" outlineLevel="1" x14ac:dyDescent="0.3">
      <c r="A24" s="189"/>
      <c r="B24" s="191"/>
      <c r="C24" s="191"/>
      <c r="D24" s="191"/>
      <c r="F24" s="227" t="s">
        <v>324</v>
      </c>
      <c r="G24" s="209">
        <v>7453.42</v>
      </c>
      <c r="H24" s="209">
        <v>0</v>
      </c>
      <c r="I24" s="228" t="str">
        <f t="shared" ref="I24:I25" si="14">U24</f>
        <v>Київ</v>
      </c>
      <c r="J24" s="228" t="s">
        <v>11</v>
      </c>
      <c r="K24" s="229" t="str">
        <f t="shared" ref="K24:K25" si="15">W24</f>
        <v>вул., Північна 6, кв., 153</v>
      </c>
      <c r="O24" s="193" t="str">
        <f t="shared" si="2"/>
        <v>ОШИБКА</v>
      </c>
      <c r="R24" s="202" t="s">
        <v>324</v>
      </c>
      <c r="S24" s="232">
        <v>7453.42</v>
      </c>
      <c r="T24" s="233">
        <v>0</v>
      </c>
      <c r="U24" s="202" t="s">
        <v>204</v>
      </c>
      <c r="V24" s="203" t="s">
        <v>11</v>
      </c>
      <c r="W24" s="202" t="s">
        <v>2810</v>
      </c>
    </row>
    <row r="25" spans="1:23" hidden="1" outlineLevel="1" x14ac:dyDescent="0.3">
      <c r="A25" s="189"/>
      <c r="B25" s="191"/>
      <c r="C25" s="191"/>
      <c r="D25" s="191"/>
      <c r="F25" s="227" t="s">
        <v>984</v>
      </c>
      <c r="G25" s="209">
        <v>9316.77</v>
      </c>
      <c r="H25" s="209">
        <v>0</v>
      </c>
      <c r="I25" s="228" t="str">
        <f t="shared" si="14"/>
        <v>Донецьк</v>
      </c>
      <c r="J25" s="228" t="s">
        <v>11</v>
      </c>
      <c r="K25" s="229" t="str">
        <f t="shared" si="15"/>
        <v>вул. Річна, буд. 50-А, кв. 66</v>
      </c>
      <c r="O25" s="193" t="str">
        <f t="shared" si="2"/>
        <v>ОШИБКА</v>
      </c>
      <c r="R25" s="202" t="s">
        <v>984</v>
      </c>
      <c r="S25" s="232">
        <v>9316.77</v>
      </c>
      <c r="T25" s="233">
        <v>0</v>
      </c>
      <c r="U25" s="202" t="s">
        <v>2811</v>
      </c>
      <c r="V25" s="203" t="s">
        <v>11</v>
      </c>
      <c r="W25" s="202" t="s">
        <v>2812</v>
      </c>
    </row>
    <row r="26" spans="1:23" s="188" customFormat="1" hidden="1" outlineLevel="1" x14ac:dyDescent="0.3">
      <c r="A26" s="189" t="s">
        <v>104</v>
      </c>
      <c r="B26" s="191" t="s">
        <v>18</v>
      </c>
      <c r="C26" s="191" t="s">
        <v>11</v>
      </c>
      <c r="D26" s="191" t="s">
        <v>19</v>
      </c>
      <c r="F26" s="206" t="s">
        <v>104</v>
      </c>
      <c r="G26" s="210">
        <v>3105.59</v>
      </c>
      <c r="H26" s="210">
        <v>0</v>
      </c>
      <c r="I26" s="207" t="str">
        <f t="shared" ref="I26:I27" si="16">B26</f>
        <v>м.Краматорськ</v>
      </c>
      <c r="J26" s="207" t="str">
        <f t="shared" ref="J26:J27" si="17">C26</f>
        <v>Україна</v>
      </c>
      <c r="K26" s="208" t="str">
        <f t="shared" ref="K26:K27" si="18">D26</f>
        <v>Вул. Дніпровська 14</v>
      </c>
      <c r="O26" s="193" t="str">
        <f t="shared" si="2"/>
        <v>ок</v>
      </c>
      <c r="R26" s="235" t="s">
        <v>104</v>
      </c>
      <c r="S26" s="236">
        <v>3105.59</v>
      </c>
      <c r="T26" s="237">
        <v>0</v>
      </c>
      <c r="U26" s="188" t="s">
        <v>18</v>
      </c>
      <c r="V26" s="188" t="s">
        <v>11</v>
      </c>
      <c r="W26" s="188" t="s">
        <v>19</v>
      </c>
    </row>
    <row r="27" spans="1:23" s="188" customFormat="1" hidden="1" outlineLevel="1" x14ac:dyDescent="0.3">
      <c r="A27" s="189" t="s">
        <v>105</v>
      </c>
      <c r="B27" s="190" t="str">
        <f>VLOOKUP(A27,ЛектораИнформация!$B$9:$E$90,2,0)</f>
        <v>Дрогобич</v>
      </c>
      <c r="C27" s="190" t="str">
        <f>VLOOKUP(A27,ЛектораИнформация!$B$9:$E$90,3,0)</f>
        <v xml:space="preserve">Україна </v>
      </c>
      <c r="D27" s="190" t="str">
        <f>VLOOKUP(A27,ЛектораИнформация!$B$9:$E$90,4,0)</f>
        <v>вул. Січових Стрільців,22</v>
      </c>
      <c r="F27" s="206" t="s">
        <v>936</v>
      </c>
      <c r="G27" s="210">
        <v>94409.93</v>
      </c>
      <c r="H27" s="210">
        <v>8458.7199999999993</v>
      </c>
      <c r="I27" s="207" t="str">
        <f t="shared" si="16"/>
        <v>Дрогобич</v>
      </c>
      <c r="J27" s="207" t="str">
        <f t="shared" si="17"/>
        <v xml:space="preserve">Україна </v>
      </c>
      <c r="K27" s="208" t="str">
        <f t="shared" si="18"/>
        <v>вул. Січових Стрільців,22</v>
      </c>
      <c r="O27" s="193" t="str">
        <f t="shared" si="2"/>
        <v>ОШИБКА</v>
      </c>
      <c r="R27" s="235" t="s">
        <v>936</v>
      </c>
      <c r="S27" s="236">
        <v>94409.93</v>
      </c>
      <c r="T27" s="237">
        <v>8458.7199999999993</v>
      </c>
      <c r="U27" s="188" t="s">
        <v>218</v>
      </c>
      <c r="V27" s="188" t="s">
        <v>202</v>
      </c>
      <c r="W27" s="188" t="s">
        <v>219</v>
      </c>
    </row>
    <row r="28" spans="1:23" s="188" customFormat="1" hidden="1" outlineLevel="1" x14ac:dyDescent="0.3">
      <c r="A28" s="189" t="s">
        <v>106</v>
      </c>
      <c r="B28" s="190" t="str">
        <f>VLOOKUP(A28,ЛектораИнформация!$B$9:$E$90,2,0)</f>
        <v>Київ</v>
      </c>
      <c r="C28" s="190" t="str">
        <f>VLOOKUP(A28,ЛектораИнформация!$B$9:$E$90,3,0)</f>
        <v xml:space="preserve">Україна </v>
      </c>
      <c r="D28" s="190" t="str">
        <f>VLOOKUP(A28,ЛектораИнформация!$B$9:$E$90,4,0)</f>
        <v xml:space="preserve">ул. Рейтарская, 22 </v>
      </c>
      <c r="F28" s="206"/>
      <c r="G28" s="210"/>
      <c r="H28" s="210"/>
      <c r="I28" s="207"/>
      <c r="J28" s="207"/>
      <c r="K28" s="208"/>
      <c r="O28" s="193" t="str">
        <f t="shared" si="2"/>
        <v>ОШИБКА</v>
      </c>
      <c r="R28" s="235"/>
      <c r="S28" s="236"/>
      <c r="T28" s="237"/>
    </row>
    <row r="29" spans="1:23" s="188" customFormat="1" hidden="1" outlineLevel="1" x14ac:dyDescent="0.3">
      <c r="A29" s="189" t="s">
        <v>107</v>
      </c>
      <c r="B29" s="191" t="s">
        <v>20</v>
      </c>
      <c r="C29" s="191" t="s">
        <v>11</v>
      </c>
      <c r="D29" s="191" t="s">
        <v>16</v>
      </c>
      <c r="F29" s="206"/>
      <c r="G29" s="210"/>
      <c r="H29" s="210"/>
      <c r="I29" s="207"/>
      <c r="J29" s="207"/>
      <c r="K29" s="208"/>
      <c r="O29" s="193" t="str">
        <f t="shared" si="2"/>
        <v>ОШИБКА</v>
      </c>
      <c r="R29" s="235"/>
      <c r="S29" s="236"/>
      <c r="T29" s="237"/>
    </row>
    <row r="30" spans="1:23" s="188" customFormat="1" ht="28" hidden="1" outlineLevel="1" x14ac:dyDescent="0.3">
      <c r="A30" s="189" t="s">
        <v>108</v>
      </c>
      <c r="B30" s="191" t="s">
        <v>21</v>
      </c>
      <c r="C30" s="191" t="s">
        <v>11</v>
      </c>
      <c r="D30" s="191" t="s">
        <v>22</v>
      </c>
      <c r="F30" s="206" t="s">
        <v>108</v>
      </c>
      <c r="G30" s="210">
        <v>2484.4699999999998</v>
      </c>
      <c r="H30" s="210">
        <v>0</v>
      </c>
      <c r="I30" s="207" t="str">
        <f t="shared" ref="I30:I31" si="19">B30</f>
        <v>м.Івано-Франківськ</v>
      </c>
      <c r="J30" s="207" t="str">
        <f t="shared" ref="J30:J31" si="20">C30</f>
        <v>Україна</v>
      </c>
      <c r="K30" s="208" t="str">
        <f t="shared" ref="K30:K31" si="21">D30</f>
        <v>Вул. Федьковича 91</v>
      </c>
      <c r="O30" s="193" t="str">
        <f t="shared" si="2"/>
        <v>ок</v>
      </c>
      <c r="R30" s="235" t="s">
        <v>108</v>
      </c>
      <c r="S30" s="236">
        <v>2484.4699999999998</v>
      </c>
      <c r="T30" s="237">
        <v>0</v>
      </c>
      <c r="U30" s="188" t="s">
        <v>21</v>
      </c>
      <c r="V30" s="188" t="s">
        <v>11</v>
      </c>
      <c r="W30" s="188" t="s">
        <v>22</v>
      </c>
    </row>
    <row r="31" spans="1:23" s="188" customFormat="1" hidden="1" outlineLevel="1" x14ac:dyDescent="0.3">
      <c r="A31" s="189" t="s">
        <v>109</v>
      </c>
      <c r="B31" s="190" t="str">
        <f>VLOOKUP(A31,ЛектораИнформация!$B$9:$E$90,2,0)</f>
        <v>Київ</v>
      </c>
      <c r="C31" s="190" t="str">
        <f>VLOOKUP(A31,ЛектораИнформация!$B$9:$E$90,3,0)</f>
        <v xml:space="preserve">Україна </v>
      </c>
      <c r="D31" s="190" t="str">
        <f>VLOOKUP(A31,ЛектораИнформация!$B$9:$E$90,4,0)</f>
        <v xml:space="preserve">вул.  Боговутівська, 2 </v>
      </c>
      <c r="F31" s="206" t="s">
        <v>109</v>
      </c>
      <c r="G31" s="210">
        <v>37888.199999999997</v>
      </c>
      <c r="H31" s="210">
        <v>1586.38</v>
      </c>
      <c r="I31" s="207" t="str">
        <f t="shared" si="19"/>
        <v>Київ</v>
      </c>
      <c r="J31" s="207" t="str">
        <f t="shared" si="20"/>
        <v xml:space="preserve">Україна </v>
      </c>
      <c r="K31" s="208" t="str">
        <f t="shared" si="21"/>
        <v xml:space="preserve">вул.  Боговутівська, 2 </v>
      </c>
      <c r="O31" s="193" t="str">
        <f t="shared" si="2"/>
        <v>ок</v>
      </c>
      <c r="R31" s="235" t="s">
        <v>109</v>
      </c>
      <c r="S31" s="236">
        <v>37888.199999999997</v>
      </c>
      <c r="T31" s="237">
        <v>1586.38</v>
      </c>
      <c r="U31" s="188" t="s">
        <v>204</v>
      </c>
      <c r="V31" s="188" t="s">
        <v>202</v>
      </c>
      <c r="W31" s="188" t="s">
        <v>221</v>
      </c>
    </row>
    <row r="32" spans="1:23" hidden="1" outlineLevel="1" x14ac:dyDescent="0.3">
      <c r="A32" s="189"/>
      <c r="B32" s="190"/>
      <c r="C32" s="190"/>
      <c r="D32" s="190"/>
      <c r="F32" s="227" t="s">
        <v>2721</v>
      </c>
      <c r="G32" s="209">
        <v>3726.71</v>
      </c>
      <c r="H32" s="209">
        <v>0</v>
      </c>
      <c r="I32" s="228" t="str">
        <f t="shared" ref="I32:I36" si="22">U32</f>
        <v>Київ</v>
      </c>
      <c r="J32" s="228" t="s">
        <v>11</v>
      </c>
      <c r="K32" s="229" t="str">
        <f t="shared" ref="K32:K36" si="23">W32</f>
        <v>пр.Григоренка, 26А, кв. 71</v>
      </c>
      <c r="O32" s="193" t="str">
        <f t="shared" si="2"/>
        <v>ОШИБКА</v>
      </c>
      <c r="R32" s="202" t="s">
        <v>2721</v>
      </c>
      <c r="S32" s="232">
        <v>3726.71</v>
      </c>
      <c r="T32" s="233">
        <v>0</v>
      </c>
      <c r="U32" s="202" t="s">
        <v>204</v>
      </c>
      <c r="V32" s="203" t="s">
        <v>11</v>
      </c>
      <c r="W32" s="202" t="s">
        <v>2813</v>
      </c>
    </row>
    <row r="33" spans="1:23" ht="56" hidden="1" outlineLevel="1" x14ac:dyDescent="0.3">
      <c r="A33" s="189"/>
      <c r="B33" s="190"/>
      <c r="C33" s="190"/>
      <c r="D33" s="190"/>
      <c r="F33" s="227" t="s">
        <v>337</v>
      </c>
      <c r="G33" s="209">
        <v>9316.77</v>
      </c>
      <c r="H33" s="209">
        <v>0</v>
      </c>
      <c r="I33" s="228" t="str">
        <f t="shared" si="22"/>
        <v>Черкаси</v>
      </c>
      <c r="J33" s="228" t="s">
        <v>11</v>
      </c>
      <c r="K33" s="229" t="str">
        <f t="shared" si="23"/>
        <v>вул. Волкова, буд., 101, кв., 101</v>
      </c>
      <c r="O33" s="193" t="str">
        <f t="shared" si="2"/>
        <v>ОШИБКА</v>
      </c>
      <c r="R33" s="202" t="s">
        <v>337</v>
      </c>
      <c r="S33" s="232">
        <v>9316.77</v>
      </c>
      <c r="T33" s="233">
        <v>0</v>
      </c>
      <c r="U33" s="202" t="s">
        <v>2814</v>
      </c>
      <c r="V33" s="203" t="s">
        <v>11</v>
      </c>
      <c r="W33" s="234" t="s">
        <v>2815</v>
      </c>
    </row>
    <row r="34" spans="1:23" hidden="1" outlineLevel="1" x14ac:dyDescent="0.3">
      <c r="A34" s="189"/>
      <c r="B34" s="190"/>
      <c r="C34" s="190"/>
      <c r="D34" s="190"/>
      <c r="F34" s="227" t="s">
        <v>2722</v>
      </c>
      <c r="G34" s="209">
        <v>6211.18</v>
      </c>
      <c r="H34" s="209">
        <v>0</v>
      </c>
      <c r="I34" s="228" t="str">
        <f t="shared" si="22"/>
        <v>Угринів</v>
      </c>
      <c r="J34" s="228" t="s">
        <v>11</v>
      </c>
      <c r="K34" s="229" t="str">
        <f t="shared" si="23"/>
        <v xml:space="preserve"> вул. Тролейбусна, б. 5</v>
      </c>
      <c r="O34" s="193" t="str">
        <f t="shared" si="2"/>
        <v>ОШИБКА</v>
      </c>
      <c r="R34" s="202" t="s">
        <v>2722</v>
      </c>
      <c r="S34" s="232">
        <v>6211.18</v>
      </c>
      <c r="T34" s="233">
        <v>0</v>
      </c>
      <c r="U34" s="202" t="s">
        <v>2816</v>
      </c>
      <c r="V34" s="203" t="s">
        <v>11</v>
      </c>
      <c r="W34" s="202" t="s">
        <v>2817</v>
      </c>
    </row>
    <row r="35" spans="1:23" hidden="1" outlineLevel="1" x14ac:dyDescent="0.3">
      <c r="A35" s="189"/>
      <c r="B35" s="190"/>
      <c r="C35" s="190"/>
      <c r="D35" s="190"/>
      <c r="F35" s="227" t="s">
        <v>2723</v>
      </c>
      <c r="G35" s="209">
        <v>18633.54</v>
      </c>
      <c r="H35" s="209">
        <v>0</v>
      </c>
      <c r="I35" s="228" t="str">
        <f t="shared" si="22"/>
        <v>Українка</v>
      </c>
      <c r="J35" s="228" t="s">
        <v>11</v>
      </c>
      <c r="K35" s="229" t="str">
        <f t="shared" si="23"/>
        <v>вул. Будівельників, 14, кв. 169</v>
      </c>
      <c r="O35" s="193" t="str">
        <f t="shared" si="2"/>
        <v>ОШИБКА</v>
      </c>
      <c r="R35" s="202" t="s">
        <v>2723</v>
      </c>
      <c r="S35" s="232">
        <v>18633.54</v>
      </c>
      <c r="T35" s="233">
        <v>0</v>
      </c>
      <c r="U35" s="202" t="s">
        <v>2818</v>
      </c>
      <c r="V35" s="203" t="s">
        <v>11</v>
      </c>
      <c r="W35" s="202" t="s">
        <v>2819</v>
      </c>
    </row>
    <row r="36" spans="1:23" hidden="1" outlineLevel="1" x14ac:dyDescent="0.3">
      <c r="A36" s="189"/>
      <c r="B36" s="190"/>
      <c r="C36" s="190"/>
      <c r="D36" s="190"/>
      <c r="F36" s="227" t="s">
        <v>2724</v>
      </c>
      <c r="G36" s="209">
        <v>2484.4699999999998</v>
      </c>
      <c r="H36" s="209">
        <v>0</v>
      </c>
      <c r="I36" s="228" t="str">
        <f t="shared" si="22"/>
        <v>Київ</v>
      </c>
      <c r="J36" s="228" t="s">
        <v>11</v>
      </c>
      <c r="K36" s="229" t="str">
        <f t="shared" si="23"/>
        <v>вул. Якуба Коласа, 6.11 , кв.17</v>
      </c>
      <c r="O36" s="193" t="str">
        <f t="shared" si="2"/>
        <v>ОШИБКА</v>
      </c>
      <c r="R36" s="202" t="s">
        <v>2724</v>
      </c>
      <c r="S36" s="232">
        <v>2484.4699999999998</v>
      </c>
      <c r="T36" s="233">
        <v>0</v>
      </c>
      <c r="U36" s="202" t="s">
        <v>204</v>
      </c>
      <c r="V36" s="203" t="s">
        <v>11</v>
      </c>
      <c r="W36" s="202" t="s">
        <v>2820</v>
      </c>
    </row>
    <row r="37" spans="1:23" s="188" customFormat="1" hidden="1" outlineLevel="1" x14ac:dyDescent="0.3">
      <c r="A37" s="189" t="s">
        <v>110</v>
      </c>
      <c r="B37" s="190" t="str">
        <f>VLOOKUP(A37,ЛектораИнформация!$B$9:$E$90,2,0)</f>
        <v xml:space="preserve">Мукачево </v>
      </c>
      <c r="C37" s="190" t="str">
        <f>VLOOKUP(A37,ЛектораИнформация!$B$9:$E$90,3,0)</f>
        <v xml:space="preserve">Україна </v>
      </c>
      <c r="D37" s="190" t="str">
        <f>VLOOKUP(A37,ЛектораИнформация!$B$9:$E$90,4,0)</f>
        <v xml:space="preserve">вул.  Ів.Франка, 43 </v>
      </c>
      <c r="F37" s="206" t="s">
        <v>110</v>
      </c>
      <c r="G37" s="210">
        <v>3105.59</v>
      </c>
      <c r="H37" s="210">
        <v>0</v>
      </c>
      <c r="I37" s="207" t="str">
        <f>B37</f>
        <v xml:space="preserve">Мукачево </v>
      </c>
      <c r="J37" s="207" t="str">
        <f t="shared" ref="J37" si="24">C37</f>
        <v xml:space="preserve">Україна </v>
      </c>
      <c r="K37" s="208" t="str">
        <f t="shared" ref="K37" si="25">D37</f>
        <v xml:space="preserve">вул.  Ів.Франка, 43 </v>
      </c>
      <c r="O37" s="193" t="str">
        <f t="shared" si="2"/>
        <v>ок</v>
      </c>
      <c r="R37" s="235" t="s">
        <v>110</v>
      </c>
      <c r="S37" s="236">
        <v>3105.59</v>
      </c>
      <c r="T37" s="237">
        <v>0</v>
      </c>
      <c r="U37" s="188" t="s">
        <v>222</v>
      </c>
      <c r="V37" s="188" t="s">
        <v>202</v>
      </c>
      <c r="W37" s="188" t="s">
        <v>223</v>
      </c>
    </row>
    <row r="38" spans="1:23" hidden="1" outlineLevel="1" x14ac:dyDescent="0.3">
      <c r="A38" s="189"/>
      <c r="B38" s="190"/>
      <c r="C38" s="190"/>
      <c r="D38" s="190"/>
      <c r="F38" s="227" t="s">
        <v>2725</v>
      </c>
      <c r="G38" s="209">
        <v>2484.4699999999998</v>
      </c>
      <c r="H38" s="209">
        <v>0</v>
      </c>
      <c r="I38" s="228" t="str">
        <f t="shared" ref="I38:I41" si="26">U38</f>
        <v>Львів</v>
      </c>
      <c r="J38" s="228" t="s">
        <v>11</v>
      </c>
      <c r="K38" s="229" t="str">
        <f t="shared" ref="K38:K41" si="27">W38</f>
        <v>вул. Дальня, 37</v>
      </c>
      <c r="O38" s="193" t="str">
        <f t="shared" si="2"/>
        <v>ОШИБКА</v>
      </c>
      <c r="R38" s="202" t="s">
        <v>2725</v>
      </c>
      <c r="S38" s="232">
        <v>2484.4699999999998</v>
      </c>
      <c r="T38" s="233">
        <v>0</v>
      </c>
      <c r="U38" s="202" t="s">
        <v>2821</v>
      </c>
      <c r="V38" s="203" t="s">
        <v>11</v>
      </c>
      <c r="W38" s="202" t="s">
        <v>2822</v>
      </c>
    </row>
    <row r="39" spans="1:23" hidden="1" outlineLevel="1" x14ac:dyDescent="0.3">
      <c r="A39" s="189"/>
      <c r="B39" s="190"/>
      <c r="C39" s="190"/>
      <c r="D39" s="190"/>
      <c r="F39" s="227" t="s">
        <v>2726</v>
      </c>
      <c r="G39" s="209">
        <v>3726.71</v>
      </c>
      <c r="H39" s="209">
        <v>0</v>
      </c>
      <c r="I39" s="228" t="str">
        <f t="shared" si="26"/>
        <v>Миколаїв</v>
      </c>
      <c r="J39" s="228" t="s">
        <v>11</v>
      </c>
      <c r="K39" s="229" t="str">
        <f t="shared" si="27"/>
        <v>вул. Миколаївська, 34-а, кв. 76</v>
      </c>
      <c r="O39" s="193" t="str">
        <f t="shared" si="2"/>
        <v>ОШИБКА</v>
      </c>
      <c r="R39" s="202" t="s">
        <v>2726</v>
      </c>
      <c r="S39" s="232">
        <v>3726.71</v>
      </c>
      <c r="T39" s="233">
        <v>0</v>
      </c>
      <c r="U39" s="202" t="s">
        <v>990</v>
      </c>
      <c r="V39" s="203" t="s">
        <v>11</v>
      </c>
      <c r="W39" s="202" t="s">
        <v>2823</v>
      </c>
    </row>
    <row r="40" spans="1:23" hidden="1" outlineLevel="1" x14ac:dyDescent="0.3">
      <c r="A40" s="189"/>
      <c r="B40" s="190"/>
      <c r="C40" s="190"/>
      <c r="D40" s="190"/>
      <c r="F40" s="227" t="s">
        <v>940</v>
      </c>
      <c r="G40" s="209">
        <v>6211.18</v>
      </c>
      <c r="H40" s="209">
        <v>0</v>
      </c>
      <c r="I40" s="228" t="str">
        <f t="shared" si="26"/>
        <v>Харків</v>
      </c>
      <c r="J40" s="228" t="s">
        <v>11</v>
      </c>
      <c r="K40" s="229" t="str">
        <f t="shared" si="27"/>
        <v>вул. Університетська б 37/39 , кв.22</v>
      </c>
      <c r="O40" s="193" t="str">
        <f t="shared" si="2"/>
        <v>ОШИБКА</v>
      </c>
      <c r="R40" s="238" t="s">
        <v>940</v>
      </c>
      <c r="S40" s="232">
        <v>6211.18</v>
      </c>
      <c r="T40" s="233">
        <v>0</v>
      </c>
      <c r="U40" s="202" t="s">
        <v>201</v>
      </c>
      <c r="V40" s="203" t="s">
        <v>11</v>
      </c>
      <c r="W40" s="239" t="s">
        <v>2824</v>
      </c>
    </row>
    <row r="41" spans="1:23" hidden="1" outlineLevel="1" x14ac:dyDescent="0.3">
      <c r="A41" s="189"/>
      <c r="B41" s="190"/>
      <c r="C41" s="190"/>
      <c r="D41" s="190"/>
      <c r="F41" s="227" t="s">
        <v>344</v>
      </c>
      <c r="G41" s="209">
        <v>2484.4699999999998</v>
      </c>
      <c r="H41" s="209">
        <v>0</v>
      </c>
      <c r="I41" s="228" t="str">
        <f t="shared" si="26"/>
        <v>Вінниця</v>
      </c>
      <c r="J41" s="228" t="s">
        <v>11</v>
      </c>
      <c r="K41" s="229" t="str">
        <f t="shared" si="27"/>
        <v>вул.Свободи 5/7, кв.72</v>
      </c>
      <c r="O41" s="193" t="str">
        <f t="shared" si="2"/>
        <v>ОШИБКА</v>
      </c>
      <c r="R41" s="238" t="s">
        <v>344</v>
      </c>
      <c r="S41" s="232">
        <v>2484.4699999999998</v>
      </c>
      <c r="T41" s="233">
        <v>0</v>
      </c>
      <c r="U41" s="202" t="s">
        <v>985</v>
      </c>
      <c r="V41" s="203" t="s">
        <v>11</v>
      </c>
      <c r="W41" s="202" t="s">
        <v>2825</v>
      </c>
    </row>
    <row r="42" spans="1:23" s="188" customFormat="1" ht="28" hidden="1" outlineLevel="1" x14ac:dyDescent="0.3">
      <c r="A42" s="189" t="s">
        <v>111</v>
      </c>
      <c r="B42" s="190" t="str">
        <f>VLOOKUP(A42,ЛектораИнформация!$B$9:$E$90,2,0)</f>
        <v xml:space="preserve">Луцьк </v>
      </c>
      <c r="C42" s="190" t="str">
        <f>VLOOKUP(A42,ЛектораИнформация!$B$9:$E$90,3,0)</f>
        <v xml:space="preserve">Україна </v>
      </c>
      <c r="D42" s="190" t="str">
        <f>VLOOKUP(A42,ЛектораИнформация!$B$9:$E$90,4,0)</f>
        <v xml:space="preserve">пр. Президента Грушевського, 21 </v>
      </c>
      <c r="F42" s="206" t="s">
        <v>111</v>
      </c>
      <c r="G42" s="210">
        <v>8695.65</v>
      </c>
      <c r="H42" s="210">
        <v>0</v>
      </c>
      <c r="I42" s="207" t="str">
        <f t="shared" ref="I42:I44" si="28">B42</f>
        <v xml:space="preserve">Луцьк </v>
      </c>
      <c r="J42" s="207" t="str">
        <f t="shared" ref="J42:J44" si="29">C42</f>
        <v xml:space="preserve">Україна </v>
      </c>
      <c r="K42" s="208" t="str">
        <f t="shared" ref="K42:K44" si="30">D42</f>
        <v xml:space="preserve">пр. Президента Грушевського, 21 </v>
      </c>
      <c r="O42" s="193" t="str">
        <f t="shared" si="2"/>
        <v>ок</v>
      </c>
      <c r="R42" s="235" t="s">
        <v>111</v>
      </c>
      <c r="S42" s="236">
        <v>8695.65</v>
      </c>
      <c r="T42" s="237">
        <v>0</v>
      </c>
      <c r="U42" s="188" t="s">
        <v>224</v>
      </c>
      <c r="V42" s="188" t="s">
        <v>202</v>
      </c>
      <c r="W42" s="188" t="s">
        <v>225</v>
      </c>
    </row>
    <row r="43" spans="1:23" s="188" customFormat="1" hidden="1" outlineLevel="1" x14ac:dyDescent="0.3">
      <c r="A43" s="189" t="s">
        <v>112</v>
      </c>
      <c r="B43" s="190" t="str">
        <f>VLOOKUP(A43,ЛектораИнформация!$B$9:$E$90,2,0)</f>
        <v xml:space="preserve">Львів </v>
      </c>
      <c r="C43" s="190" t="str">
        <f>VLOOKUP(A43,ЛектораИнформация!$B$9:$E$90,3,0)</f>
        <v xml:space="preserve">Україна </v>
      </c>
      <c r="D43" s="190" t="str">
        <f>VLOOKUP(A43,ЛектораИнформация!$B$9:$E$90,4,0)</f>
        <v xml:space="preserve">вул. Свенціцького, 3, </v>
      </c>
      <c r="F43" s="206" t="s">
        <v>112</v>
      </c>
      <c r="G43" s="210">
        <v>2484.4699999999998</v>
      </c>
      <c r="H43" s="210">
        <v>0</v>
      </c>
      <c r="I43" s="207" t="str">
        <f t="shared" si="28"/>
        <v xml:space="preserve">Львів </v>
      </c>
      <c r="J43" s="207" t="str">
        <f t="shared" si="29"/>
        <v xml:space="preserve">Україна </v>
      </c>
      <c r="K43" s="208" t="str">
        <f t="shared" si="30"/>
        <v xml:space="preserve">вул. Свенціцького, 3, </v>
      </c>
      <c r="O43" s="193" t="str">
        <f t="shared" si="2"/>
        <v>ок</v>
      </c>
      <c r="R43" s="235" t="s">
        <v>112</v>
      </c>
      <c r="S43" s="236">
        <v>2484.4699999999998</v>
      </c>
      <c r="T43" s="237">
        <v>0</v>
      </c>
      <c r="U43" s="188" t="s">
        <v>216</v>
      </c>
      <c r="V43" s="188" t="s">
        <v>202</v>
      </c>
      <c r="W43" s="188" t="s">
        <v>226</v>
      </c>
    </row>
    <row r="44" spans="1:23" s="188" customFormat="1" ht="28" hidden="1" outlineLevel="1" x14ac:dyDescent="0.3">
      <c r="A44" s="189" t="s">
        <v>113</v>
      </c>
      <c r="B44" s="190" t="str">
        <f>VLOOKUP(A44,ЛектораИнформация!$B$9:$E$90,2,0)</f>
        <v>Київ</v>
      </c>
      <c r="C44" s="190" t="str">
        <f>VLOOKUP(A44,ЛектораИнформация!$B$9:$E$90,3,0)</f>
        <v xml:space="preserve">Україна </v>
      </c>
      <c r="D44" s="190" t="str">
        <f>VLOOKUP(A44,ЛектораИнформация!$B$9:$E$90,4,0)</f>
        <v xml:space="preserve">вул.  Вишгородська, 69 </v>
      </c>
      <c r="F44" s="206" t="s">
        <v>2727</v>
      </c>
      <c r="G44" s="210">
        <v>35403.71</v>
      </c>
      <c r="H44" s="210">
        <v>1442.84</v>
      </c>
      <c r="I44" s="207" t="str">
        <f t="shared" si="28"/>
        <v>Київ</v>
      </c>
      <c r="J44" s="207" t="str">
        <f t="shared" si="29"/>
        <v xml:space="preserve">Україна </v>
      </c>
      <c r="K44" s="208" t="str">
        <f t="shared" si="30"/>
        <v xml:space="preserve">вул.  Вишгородська, 69 </v>
      </c>
      <c r="O44" s="193" t="str">
        <f t="shared" si="2"/>
        <v>ОШИБКА</v>
      </c>
      <c r="P44" s="197"/>
      <c r="R44" s="235" t="s">
        <v>2727</v>
      </c>
      <c r="S44" s="236">
        <v>35403.71</v>
      </c>
      <c r="T44" s="237">
        <v>1442.84</v>
      </c>
      <c r="U44" s="188" t="s">
        <v>204</v>
      </c>
      <c r="V44" s="188" t="s">
        <v>202</v>
      </c>
      <c r="W44" s="188" t="s">
        <v>205</v>
      </c>
    </row>
    <row r="45" spans="1:23" hidden="1" outlineLevel="1" x14ac:dyDescent="0.3">
      <c r="A45" s="189"/>
      <c r="B45" s="190"/>
      <c r="C45" s="190"/>
      <c r="D45" s="190"/>
      <c r="F45" s="227" t="s">
        <v>2728</v>
      </c>
      <c r="G45" s="209">
        <v>3726.71</v>
      </c>
      <c r="H45" s="209">
        <v>0</v>
      </c>
      <c r="I45" s="228" t="str">
        <f t="shared" ref="I45:I47" si="31">U45</f>
        <v>Одеса</v>
      </c>
      <c r="J45" s="228" t="s">
        <v>11</v>
      </c>
      <c r="K45" s="229" t="str">
        <f t="shared" ref="K45:K47" si="32">W45</f>
        <v>вул. Сонячна буд.10 кв.28</v>
      </c>
      <c r="O45" s="193" t="str">
        <f t="shared" si="2"/>
        <v>ОШИБКА</v>
      </c>
      <c r="R45" s="202" t="s">
        <v>2728</v>
      </c>
      <c r="S45" s="232">
        <v>3726.71</v>
      </c>
      <c r="T45" s="233">
        <v>0</v>
      </c>
      <c r="U45" s="202" t="s">
        <v>255</v>
      </c>
      <c r="V45" s="203" t="s">
        <v>11</v>
      </c>
      <c r="W45" s="202" t="s">
        <v>2826</v>
      </c>
    </row>
    <row r="46" spans="1:23" hidden="1" outlineLevel="1" x14ac:dyDescent="0.3">
      <c r="A46" s="189"/>
      <c r="B46" s="190"/>
      <c r="C46" s="190"/>
      <c r="D46" s="190"/>
      <c r="F46" s="227" t="s">
        <v>2729</v>
      </c>
      <c r="G46" s="209">
        <v>11180.13</v>
      </c>
      <c r="H46" s="209">
        <v>0</v>
      </c>
      <c r="I46" s="228" t="str">
        <f t="shared" si="31"/>
        <v>Дніпро</v>
      </c>
      <c r="J46" s="228" t="s">
        <v>11</v>
      </c>
      <c r="K46" s="229" t="str">
        <f t="shared" si="32"/>
        <v>вул. Сокіл, д.1,кв.30</v>
      </c>
      <c r="O46" s="193" t="str">
        <f t="shared" si="2"/>
        <v>ОШИБКА</v>
      </c>
      <c r="R46" s="202" t="s">
        <v>2729</v>
      </c>
      <c r="S46" s="232">
        <v>11180.13</v>
      </c>
      <c r="T46" s="233">
        <v>0</v>
      </c>
      <c r="U46" s="202" t="s">
        <v>243</v>
      </c>
      <c r="V46" s="203" t="s">
        <v>11</v>
      </c>
      <c r="W46" s="202" t="s">
        <v>2827</v>
      </c>
    </row>
    <row r="47" spans="1:23" hidden="1" outlineLevel="1" x14ac:dyDescent="0.3">
      <c r="A47" s="189"/>
      <c r="B47" s="190"/>
      <c r="C47" s="190"/>
      <c r="D47" s="190"/>
      <c r="F47" s="227" t="s">
        <v>357</v>
      </c>
      <c r="G47" s="209">
        <v>9937.89</v>
      </c>
      <c r="H47" s="209">
        <v>0</v>
      </c>
      <c r="I47" s="228">
        <f t="shared" si="31"/>
        <v>0</v>
      </c>
      <c r="J47" s="228" t="s">
        <v>11</v>
      </c>
      <c r="K47" s="229">
        <f t="shared" si="32"/>
        <v>0</v>
      </c>
      <c r="O47" s="193" t="str">
        <f t="shared" si="2"/>
        <v>ОШИБКА</v>
      </c>
      <c r="R47" s="227" t="s">
        <v>357</v>
      </c>
      <c r="S47" s="232">
        <v>9937.89</v>
      </c>
      <c r="T47" s="233">
        <v>0</v>
      </c>
      <c r="U47" s="202"/>
      <c r="V47" s="203" t="s">
        <v>11</v>
      </c>
      <c r="W47" s="202"/>
    </row>
    <row r="48" spans="1:23" s="188" customFormat="1" hidden="1" outlineLevel="1" x14ac:dyDescent="0.3">
      <c r="A48" s="189" t="s">
        <v>114</v>
      </c>
      <c r="B48" s="190" t="s">
        <v>1007</v>
      </c>
      <c r="C48" s="190" t="str">
        <f>VLOOKUP(A48,ЛектораИнформация!$B$9:$E$90,3,0)</f>
        <v xml:space="preserve">Україна </v>
      </c>
      <c r="D48" s="190" t="s">
        <v>1006</v>
      </c>
      <c r="F48" s="206"/>
      <c r="G48" s="210"/>
      <c r="H48" s="210"/>
      <c r="I48" s="207"/>
      <c r="J48" s="207"/>
      <c r="K48" s="208"/>
      <c r="O48" s="193" t="str">
        <f t="shared" si="2"/>
        <v>ОШИБКА</v>
      </c>
      <c r="R48" s="235"/>
      <c r="S48" s="236"/>
      <c r="T48" s="237"/>
    </row>
    <row r="49" spans="1:23" s="188" customFormat="1" hidden="1" outlineLevel="1" x14ac:dyDescent="0.3">
      <c r="A49" s="189" t="s">
        <v>115</v>
      </c>
      <c r="B49" s="190" t="str">
        <f>VLOOKUP(A49,ЛектораИнформация!$B$9:$E$90,2,0)</f>
        <v xml:space="preserve">Харків </v>
      </c>
      <c r="C49" s="190" t="str">
        <f>VLOOKUP(A49,ЛектораИнформация!$B$9:$E$90,3,0)</f>
        <v xml:space="preserve">Україна </v>
      </c>
      <c r="D49" s="190" t="str">
        <f>VLOOKUP(A49,ЛектораИнформация!$B$9:$E$90,4,0)</f>
        <v xml:space="preserve">вул. Помірки, 27 </v>
      </c>
      <c r="F49" s="206"/>
      <c r="G49" s="210"/>
      <c r="H49" s="210"/>
      <c r="I49" s="207"/>
      <c r="J49" s="207"/>
      <c r="K49" s="208"/>
      <c r="O49" s="193" t="str">
        <f t="shared" si="2"/>
        <v>ОШИБКА</v>
      </c>
      <c r="R49" s="235"/>
      <c r="S49" s="236"/>
      <c r="T49" s="237"/>
    </row>
    <row r="50" spans="1:23" s="188" customFormat="1" hidden="1" outlineLevel="1" x14ac:dyDescent="0.3">
      <c r="A50" s="189" t="s">
        <v>116</v>
      </c>
      <c r="B50" s="190" t="str">
        <f>VLOOKUP(A50,ЛектораИнформация!$B$9:$E$90,2,0)</f>
        <v>Київ</v>
      </c>
      <c r="C50" s="190" t="str">
        <f>VLOOKUP(A50,ЛектораИнформация!$B$9:$E$90,3,0)</f>
        <v xml:space="preserve">Україна </v>
      </c>
      <c r="D50" s="190" t="str">
        <f>VLOOKUP(A50,ЛектораИнформация!$B$9:$E$90,4,0)</f>
        <v>Вознесенський узвіз, 22</v>
      </c>
      <c r="F50" s="206" t="s">
        <v>116</v>
      </c>
      <c r="G50" s="210">
        <v>83229.81</v>
      </c>
      <c r="H50" s="210">
        <v>0</v>
      </c>
      <c r="I50" s="207" t="str">
        <f t="shared" ref="I50:I52" si="33">B50</f>
        <v>Київ</v>
      </c>
      <c r="J50" s="207" t="str">
        <f t="shared" ref="J50:J52" si="34">C50</f>
        <v xml:space="preserve">Україна </v>
      </c>
      <c r="K50" s="208" t="str">
        <f t="shared" ref="K50:K52" si="35">D50</f>
        <v>Вознесенський узвіз, 22</v>
      </c>
      <c r="O50" s="193" t="str">
        <f t="shared" si="2"/>
        <v>ок</v>
      </c>
      <c r="R50" s="235" t="s">
        <v>116</v>
      </c>
      <c r="S50" s="236">
        <v>83229.81</v>
      </c>
      <c r="T50" s="237">
        <v>0</v>
      </c>
      <c r="U50" s="188" t="s">
        <v>204</v>
      </c>
      <c r="V50" s="188" t="s">
        <v>202</v>
      </c>
      <c r="W50" s="188" t="s">
        <v>228</v>
      </c>
    </row>
    <row r="51" spans="1:23" s="188" customFormat="1" hidden="1" outlineLevel="1" x14ac:dyDescent="0.3">
      <c r="A51" s="189" t="s">
        <v>117</v>
      </c>
      <c r="B51" s="190" t="str">
        <f>VLOOKUP(A51,ЛектораИнформация!$B$9:$E$90,2,0)</f>
        <v xml:space="preserve">Харків </v>
      </c>
      <c r="C51" s="190" t="str">
        <f>VLOOKUP(A51,ЛектораИнформация!$B$9:$E$90,3,0)</f>
        <v xml:space="preserve">Україна </v>
      </c>
      <c r="D51" s="190" t="str">
        <f>VLOOKUP(A51,ЛектораИнформация!$B$9:$E$90,4,0)</f>
        <v>пр. Московський, 197</v>
      </c>
      <c r="F51" s="206" t="s">
        <v>117</v>
      </c>
      <c r="G51" s="210">
        <v>8695.65</v>
      </c>
      <c r="H51" s="210">
        <v>0</v>
      </c>
      <c r="I51" s="207" t="str">
        <f t="shared" si="33"/>
        <v xml:space="preserve">Харків </v>
      </c>
      <c r="J51" s="207" t="str">
        <f t="shared" si="34"/>
        <v xml:space="preserve">Україна </v>
      </c>
      <c r="K51" s="208" t="str">
        <f t="shared" si="35"/>
        <v>пр. Московський, 197</v>
      </c>
      <c r="O51" s="193" t="str">
        <f t="shared" si="2"/>
        <v>ок</v>
      </c>
      <c r="R51" s="235" t="s">
        <v>117</v>
      </c>
      <c r="S51" s="236">
        <v>8695.65</v>
      </c>
      <c r="T51" s="237">
        <v>0</v>
      </c>
      <c r="U51" s="188" t="s">
        <v>214</v>
      </c>
      <c r="V51" s="188" t="s">
        <v>202</v>
      </c>
      <c r="W51" s="188" t="s">
        <v>229</v>
      </c>
    </row>
    <row r="52" spans="1:23" s="188" customFormat="1" hidden="1" outlineLevel="1" x14ac:dyDescent="0.3">
      <c r="A52" s="189" t="s">
        <v>118</v>
      </c>
      <c r="B52" s="191" t="s">
        <v>20</v>
      </c>
      <c r="C52" s="191" t="s">
        <v>11</v>
      </c>
      <c r="D52" s="191" t="s">
        <v>23</v>
      </c>
      <c r="F52" s="206" t="s">
        <v>118</v>
      </c>
      <c r="G52" s="210">
        <v>4347.82</v>
      </c>
      <c r="H52" s="210">
        <v>1187.52</v>
      </c>
      <c r="I52" s="207" t="str">
        <f t="shared" si="33"/>
        <v>м.Київ</v>
      </c>
      <c r="J52" s="207" t="str">
        <f t="shared" si="34"/>
        <v>Україна</v>
      </c>
      <c r="K52" s="208" t="str">
        <f t="shared" si="35"/>
        <v>Вул. Володимирська 69</v>
      </c>
      <c r="O52" s="193" t="str">
        <f t="shared" si="2"/>
        <v>ок</v>
      </c>
      <c r="R52" s="235" t="s">
        <v>118</v>
      </c>
      <c r="S52" s="236">
        <v>4347.82</v>
      </c>
      <c r="T52" s="237">
        <v>1187.52</v>
      </c>
      <c r="U52" s="188" t="s">
        <v>20</v>
      </c>
      <c r="V52" s="188" t="s">
        <v>11</v>
      </c>
      <c r="W52" s="188" t="s">
        <v>23</v>
      </c>
    </row>
    <row r="53" spans="1:23" s="188" customFormat="1" hidden="1" outlineLevel="1" x14ac:dyDescent="0.3">
      <c r="A53" s="189" t="s">
        <v>119</v>
      </c>
      <c r="B53" s="190" t="str">
        <f>VLOOKUP(A53,ЛектораИнформация!$B$9:$E$90,2,0)</f>
        <v xml:space="preserve">Калуш </v>
      </c>
      <c r="C53" s="190" t="str">
        <f>VLOOKUP(A53,ЛектораИнформация!$B$9:$E$90,3,0)</f>
        <v xml:space="preserve">Україна </v>
      </c>
      <c r="D53" s="190" t="str">
        <f>VLOOKUP(A53,ЛектораИнформация!$B$9:$E$90,4,0)</f>
        <v>вул. Медична, 6</v>
      </c>
      <c r="F53" s="206"/>
      <c r="G53" s="210"/>
      <c r="H53" s="210"/>
      <c r="I53" s="207"/>
      <c r="J53" s="207"/>
      <c r="K53" s="208"/>
      <c r="O53" s="193" t="str">
        <f t="shared" si="2"/>
        <v>ОШИБКА</v>
      </c>
      <c r="R53" s="235"/>
      <c r="S53" s="236"/>
      <c r="T53" s="237"/>
    </row>
    <row r="54" spans="1:23" hidden="1" outlineLevel="1" x14ac:dyDescent="0.3">
      <c r="A54" s="189"/>
      <c r="B54" s="190"/>
      <c r="C54" s="190"/>
      <c r="D54" s="190"/>
      <c r="F54" s="227" t="s">
        <v>369</v>
      </c>
      <c r="G54" s="209">
        <v>44720.49</v>
      </c>
      <c r="H54" s="209">
        <v>3066.99</v>
      </c>
      <c r="I54" s="228" t="str">
        <f>U54</f>
        <v>Київ</v>
      </c>
      <c r="J54" s="228" t="s">
        <v>11</v>
      </c>
      <c r="K54" s="229" t="str">
        <f>W54</f>
        <v xml:space="preserve">вул. Політехнічна, 5, кв. 123 </v>
      </c>
      <c r="O54" s="193" t="str">
        <f t="shared" si="2"/>
        <v>ОШИБКА</v>
      </c>
      <c r="R54" s="202" t="s">
        <v>369</v>
      </c>
      <c r="S54" s="232">
        <v>44720.49</v>
      </c>
      <c r="T54" s="233">
        <v>3066.99</v>
      </c>
      <c r="U54" s="202" t="s">
        <v>204</v>
      </c>
      <c r="V54" s="203" t="s">
        <v>11</v>
      </c>
      <c r="W54" s="202" t="s">
        <v>2828</v>
      </c>
    </row>
    <row r="55" spans="1:23" s="188" customFormat="1" hidden="1" outlineLevel="1" x14ac:dyDescent="0.3">
      <c r="A55" s="189" t="s">
        <v>120</v>
      </c>
      <c r="B55" s="191" t="s">
        <v>20</v>
      </c>
      <c r="C55" s="191" t="s">
        <v>11</v>
      </c>
      <c r="D55" s="191" t="s">
        <v>25</v>
      </c>
      <c r="F55" s="206" t="s">
        <v>120</v>
      </c>
      <c r="G55" s="210">
        <v>39751.56</v>
      </c>
      <c r="H55" s="210">
        <v>6578.5</v>
      </c>
      <c r="I55" s="207" t="str">
        <f>B55</f>
        <v>м.Київ</v>
      </c>
      <c r="J55" s="207" t="str">
        <f t="shared" ref="J55" si="36">C55</f>
        <v>Україна</v>
      </c>
      <c r="K55" s="208" t="str">
        <f t="shared" ref="K55" si="37">D55</f>
        <v>Вул. Рейторська 22</v>
      </c>
      <c r="O55" s="193" t="str">
        <f t="shared" si="2"/>
        <v>ок</v>
      </c>
      <c r="R55" s="235" t="s">
        <v>120</v>
      </c>
      <c r="S55" s="236">
        <v>39751.56</v>
      </c>
      <c r="T55" s="237">
        <v>6578.5</v>
      </c>
      <c r="U55" s="188" t="s">
        <v>20</v>
      </c>
      <c r="V55" s="188" t="s">
        <v>11</v>
      </c>
      <c r="W55" s="188" t="s">
        <v>25</v>
      </c>
    </row>
    <row r="56" spans="1:23" hidden="1" outlineLevel="1" x14ac:dyDescent="0.3">
      <c r="A56" s="189"/>
      <c r="B56" s="191"/>
      <c r="C56" s="191"/>
      <c r="D56" s="191"/>
      <c r="F56" s="227" t="s">
        <v>2730</v>
      </c>
      <c r="G56" s="209">
        <v>6211.18</v>
      </c>
      <c r="H56" s="209">
        <v>0</v>
      </c>
      <c r="I56" s="228" t="str">
        <f t="shared" ref="I56:I58" si="38">U56</f>
        <v>Харків</v>
      </c>
      <c r="J56" s="228" t="s">
        <v>11</v>
      </c>
      <c r="K56" s="229" t="str">
        <f t="shared" ref="K56:K58" si="39">W56</f>
        <v>вул. Дружби Народів 231, кв. 4</v>
      </c>
      <c r="O56" s="193" t="str">
        <f t="shared" si="2"/>
        <v>ОШИБКА</v>
      </c>
      <c r="R56" s="202" t="s">
        <v>2730</v>
      </c>
      <c r="S56" s="232">
        <v>6211.18</v>
      </c>
      <c r="T56" s="233">
        <v>0</v>
      </c>
      <c r="U56" s="202" t="s">
        <v>201</v>
      </c>
      <c r="V56" s="203" t="s">
        <v>11</v>
      </c>
      <c r="W56" s="202" t="s">
        <v>2829</v>
      </c>
    </row>
    <row r="57" spans="1:23" hidden="1" outlineLevel="1" x14ac:dyDescent="0.3">
      <c r="A57" s="189"/>
      <c r="B57" s="191"/>
      <c r="C57" s="191"/>
      <c r="D57" s="191"/>
      <c r="F57" s="227" t="s">
        <v>2731</v>
      </c>
      <c r="G57" s="209">
        <v>2484.4699999999998</v>
      </c>
      <c r="H57" s="209">
        <v>0</v>
      </c>
      <c r="I57" s="228" t="str">
        <f t="shared" si="38"/>
        <v>Лисичанськ</v>
      </c>
      <c r="J57" s="228" t="s">
        <v>11</v>
      </c>
      <c r="K57" s="229" t="str">
        <f t="shared" si="39"/>
        <v>вул. Дружби народів, б.36, кв.4</v>
      </c>
      <c r="O57" s="193" t="str">
        <f t="shared" si="2"/>
        <v>ОШИБКА</v>
      </c>
      <c r="R57" s="202" t="s">
        <v>2731</v>
      </c>
      <c r="S57" s="232">
        <v>2484.4699999999998</v>
      </c>
      <c r="T57" s="233">
        <v>0</v>
      </c>
      <c r="U57" s="202" t="s">
        <v>2830</v>
      </c>
      <c r="V57" s="203" t="s">
        <v>11</v>
      </c>
      <c r="W57" s="202" t="s">
        <v>2831</v>
      </c>
    </row>
    <row r="58" spans="1:23" hidden="1" outlineLevel="1" x14ac:dyDescent="0.3">
      <c r="A58" s="189"/>
      <c r="B58" s="191"/>
      <c r="C58" s="191"/>
      <c r="D58" s="191"/>
      <c r="F58" s="227" t="s">
        <v>2732</v>
      </c>
      <c r="G58" s="209">
        <v>11180.12</v>
      </c>
      <c r="H58" s="209">
        <v>7145.78</v>
      </c>
      <c r="I58" s="228" t="str">
        <f t="shared" si="38"/>
        <v>Львів</v>
      </c>
      <c r="J58" s="228" t="s">
        <v>11</v>
      </c>
      <c r="K58" s="229" t="str">
        <f t="shared" si="39"/>
        <v xml:space="preserve">вул. Японська, 3, кв.8 </v>
      </c>
      <c r="O58" s="193" t="str">
        <f t="shared" si="2"/>
        <v>ОШИБКА</v>
      </c>
      <c r="R58" s="202" t="s">
        <v>2732</v>
      </c>
      <c r="S58" s="232">
        <v>11180.12</v>
      </c>
      <c r="T58" s="233">
        <v>7145.78</v>
      </c>
      <c r="U58" s="202" t="s">
        <v>2821</v>
      </c>
      <c r="V58" s="203" t="s">
        <v>11</v>
      </c>
      <c r="W58" s="202" t="s">
        <v>2832</v>
      </c>
    </row>
    <row r="59" spans="1:23" s="188" customFormat="1" hidden="1" outlineLevel="1" x14ac:dyDescent="0.3">
      <c r="A59" s="189" t="s">
        <v>121</v>
      </c>
      <c r="B59" s="191" t="s">
        <v>26</v>
      </c>
      <c r="C59" s="191" t="s">
        <v>11</v>
      </c>
      <c r="D59" s="191" t="s">
        <v>27</v>
      </c>
      <c r="F59" s="206"/>
      <c r="G59" s="210"/>
      <c r="H59" s="210"/>
      <c r="I59" s="207"/>
      <c r="J59" s="207"/>
      <c r="K59" s="208"/>
      <c r="O59" s="193" t="str">
        <f t="shared" si="2"/>
        <v>ОШИБКА</v>
      </c>
      <c r="R59" s="235"/>
      <c r="S59" s="236"/>
      <c r="T59" s="237"/>
    </row>
    <row r="60" spans="1:23" s="188" customFormat="1" hidden="1" outlineLevel="1" x14ac:dyDescent="0.3">
      <c r="A60" s="189" t="s">
        <v>122</v>
      </c>
      <c r="B60" s="190" t="str">
        <f>VLOOKUP(A60,ЛектораИнформация!$B$9:$E$90,2,0)</f>
        <v xml:space="preserve">Тернопіль </v>
      </c>
      <c r="C60" s="190" t="str">
        <f>VLOOKUP(A60,ЛектораИнформация!$B$9:$E$90,3,0)</f>
        <v xml:space="preserve">Україна </v>
      </c>
      <c r="D60" s="190" t="str">
        <f>VLOOKUP(A60,ЛектораИнформация!$B$9:$E$90,4,0)</f>
        <v xml:space="preserve">вул.  Акад. Сахарова, 2 </v>
      </c>
      <c r="F60" s="206"/>
      <c r="G60" s="210"/>
      <c r="H60" s="210"/>
      <c r="I60" s="207"/>
      <c r="J60" s="207"/>
      <c r="K60" s="208"/>
      <c r="O60" s="193" t="str">
        <f t="shared" si="2"/>
        <v>ОШИБКА</v>
      </c>
      <c r="R60" s="235"/>
      <c r="S60" s="236"/>
      <c r="T60" s="237"/>
    </row>
    <row r="61" spans="1:23" s="188" customFormat="1" hidden="1" outlineLevel="1" x14ac:dyDescent="0.3">
      <c r="A61" s="189" t="s">
        <v>123</v>
      </c>
      <c r="B61" s="191" t="s">
        <v>28</v>
      </c>
      <c r="C61" s="191" t="s">
        <v>11</v>
      </c>
      <c r="D61" s="191" t="s">
        <v>16</v>
      </c>
      <c r="F61" s="206"/>
      <c r="G61" s="210"/>
      <c r="H61" s="210"/>
      <c r="I61" s="207"/>
      <c r="J61" s="207"/>
      <c r="K61" s="208"/>
      <c r="O61" s="193" t="str">
        <f t="shared" si="2"/>
        <v>ОШИБКА</v>
      </c>
      <c r="R61" s="235"/>
      <c r="S61" s="236"/>
      <c r="T61" s="237"/>
    </row>
    <row r="62" spans="1:23" s="188" customFormat="1" hidden="1" outlineLevel="1" x14ac:dyDescent="0.3">
      <c r="A62" s="189" t="s">
        <v>124</v>
      </c>
      <c r="B62" s="190" t="str">
        <f>VLOOKUP(A62,ЛектораИнформация!$B$9:$E$90,2,0)</f>
        <v xml:space="preserve">Рівне </v>
      </c>
      <c r="C62" s="190" t="str">
        <f>VLOOKUP(A62,ЛектораИнформация!$B$9:$E$90,3,0)</f>
        <v xml:space="preserve">Україна </v>
      </c>
      <c r="D62" s="190" t="str">
        <f>VLOOKUP(A62,ЛектораИнформация!$B$9:$E$90,4,0)</f>
        <v>вул. Курчатова, 6</v>
      </c>
      <c r="F62" s="206"/>
      <c r="G62" s="210"/>
      <c r="H62" s="210"/>
      <c r="I62" s="207"/>
      <c r="J62" s="207"/>
      <c r="K62" s="208"/>
      <c r="O62" s="193" t="str">
        <f t="shared" si="2"/>
        <v>ОШИБКА</v>
      </c>
      <c r="R62" s="235"/>
      <c r="S62" s="236"/>
      <c r="T62" s="237"/>
    </row>
    <row r="63" spans="1:23" hidden="1" outlineLevel="1" x14ac:dyDescent="0.3">
      <c r="A63" s="189"/>
      <c r="B63" s="190"/>
      <c r="C63" s="190"/>
      <c r="D63" s="190"/>
      <c r="F63" s="227" t="s">
        <v>2733</v>
      </c>
      <c r="G63" s="209">
        <v>2484.4699999999998</v>
      </c>
      <c r="H63" s="209">
        <v>0</v>
      </c>
      <c r="I63" s="228" t="str">
        <f t="shared" ref="I63:I64" si="40">U63</f>
        <v xml:space="preserve">Шепетівка </v>
      </c>
      <c r="J63" s="228" t="s">
        <v>11</v>
      </c>
      <c r="K63" s="229" t="str">
        <f t="shared" ref="K63:K64" si="41">W63</f>
        <v>вул. Чкалова 22 кв. 4а</v>
      </c>
      <c r="O63" s="193" t="str">
        <f t="shared" si="2"/>
        <v>ОШИБКА</v>
      </c>
      <c r="R63" s="202" t="s">
        <v>2733</v>
      </c>
      <c r="S63" s="232">
        <v>2484.4699999999998</v>
      </c>
      <c r="T63" s="233">
        <v>0</v>
      </c>
      <c r="U63" s="202" t="s">
        <v>2833</v>
      </c>
      <c r="V63" s="203" t="s">
        <v>11</v>
      </c>
      <c r="W63" s="202" t="s">
        <v>2834</v>
      </c>
    </row>
    <row r="64" spans="1:23" hidden="1" outlineLevel="1" x14ac:dyDescent="0.3">
      <c r="A64" s="189"/>
      <c r="B64" s="190"/>
      <c r="C64" s="190"/>
      <c r="D64" s="190"/>
      <c r="F64" s="227" t="s">
        <v>386</v>
      </c>
      <c r="G64" s="209">
        <v>4968.9399999999996</v>
      </c>
      <c r="H64" s="209">
        <v>0</v>
      </c>
      <c r="I64" s="228" t="str">
        <f t="shared" si="40"/>
        <v>Київ</v>
      </c>
      <c r="J64" s="228" t="s">
        <v>11</v>
      </c>
      <c r="K64" s="229" t="str">
        <f t="shared" si="41"/>
        <v>вул.Богдана Хмельницького 88/92, кв.42</v>
      </c>
      <c r="O64" s="193" t="str">
        <f t="shared" si="2"/>
        <v>ОШИБКА</v>
      </c>
      <c r="R64" s="202" t="s">
        <v>386</v>
      </c>
      <c r="S64" s="232">
        <v>4968.9399999999996</v>
      </c>
      <c r="T64" s="233">
        <v>0</v>
      </c>
      <c r="U64" s="202" t="s">
        <v>204</v>
      </c>
      <c r="V64" s="203" t="s">
        <v>11</v>
      </c>
      <c r="W64" s="202" t="s">
        <v>2835</v>
      </c>
    </row>
    <row r="65" spans="1:23" s="188" customFormat="1" hidden="1" outlineLevel="1" x14ac:dyDescent="0.3">
      <c r="A65" s="189" t="s">
        <v>125</v>
      </c>
      <c r="B65" s="191" t="s">
        <v>30</v>
      </c>
      <c r="C65" s="191" t="s">
        <v>11</v>
      </c>
      <c r="D65" s="191" t="s">
        <v>31</v>
      </c>
      <c r="F65" s="206" t="s">
        <v>125</v>
      </c>
      <c r="G65" s="210">
        <v>46583.85</v>
      </c>
      <c r="H65" s="210">
        <v>0</v>
      </c>
      <c r="I65" s="207" t="str">
        <f>B65</f>
        <v>м. Київ</v>
      </c>
      <c r="J65" s="207" t="str">
        <f t="shared" ref="J65" si="42">C65</f>
        <v>Україна</v>
      </c>
      <c r="K65" s="208" t="str">
        <f t="shared" ref="K65" si="43">D65</f>
        <v>Просп. Комарова 4</v>
      </c>
      <c r="O65" s="193" t="str">
        <f t="shared" si="2"/>
        <v>ок</v>
      </c>
      <c r="R65" s="235" t="s">
        <v>125</v>
      </c>
      <c r="S65" s="236">
        <v>46583.85</v>
      </c>
      <c r="T65" s="237">
        <v>0</v>
      </c>
      <c r="U65" s="188" t="s">
        <v>30</v>
      </c>
      <c r="V65" s="188" t="s">
        <v>11</v>
      </c>
      <c r="W65" s="188" t="s">
        <v>31</v>
      </c>
    </row>
    <row r="66" spans="1:23" hidden="1" outlineLevel="1" x14ac:dyDescent="0.3">
      <c r="A66" s="189"/>
      <c r="B66" s="191"/>
      <c r="C66" s="191"/>
      <c r="D66" s="191"/>
      <c r="F66" s="227" t="s">
        <v>392</v>
      </c>
      <c r="G66" s="209">
        <v>3105.59</v>
      </c>
      <c r="H66" s="209">
        <v>0</v>
      </c>
      <c r="I66" s="228" t="str">
        <f>U66</f>
        <v>Київ</v>
      </c>
      <c r="J66" s="228" t="s">
        <v>11</v>
      </c>
      <c r="K66" s="229" t="str">
        <f>W66</f>
        <v>вул.Срібнокрильська 20,кв.265</v>
      </c>
      <c r="O66" s="193" t="str">
        <f t="shared" si="2"/>
        <v>ОШИБКА</v>
      </c>
      <c r="R66" s="238" t="s">
        <v>392</v>
      </c>
      <c r="S66" s="232">
        <v>3105.59</v>
      </c>
      <c r="T66" s="233">
        <v>0</v>
      </c>
      <c r="U66" s="202" t="s">
        <v>204</v>
      </c>
      <c r="V66" s="203" t="s">
        <v>11</v>
      </c>
      <c r="W66" s="202" t="s">
        <v>2836</v>
      </c>
    </row>
    <row r="67" spans="1:23" s="188" customFormat="1" hidden="1" outlineLevel="1" x14ac:dyDescent="0.3">
      <c r="A67" s="189" t="s">
        <v>126</v>
      </c>
      <c r="B67" s="190" t="str">
        <f>VLOOKUP(A67,ЛектораИнформация!$B$9:$E$90,2,0)</f>
        <v xml:space="preserve">Луцьк </v>
      </c>
      <c r="C67" s="190" t="str">
        <f>VLOOKUP(A67,ЛектораИнформация!$B$9:$E$90,3,0)</f>
        <v xml:space="preserve">Україна </v>
      </c>
      <c r="D67" s="190" t="str">
        <f>VLOOKUP(A67,ЛектораИнформация!$B$9:$E$90,4,0)</f>
        <v xml:space="preserve">пр. Президента Грушевського, 21 </v>
      </c>
      <c r="F67" s="206" t="s">
        <v>126</v>
      </c>
      <c r="G67" s="210">
        <v>3105.59</v>
      </c>
      <c r="H67" s="210">
        <v>0</v>
      </c>
      <c r="I67" s="207" t="str">
        <f>B67</f>
        <v xml:space="preserve">Луцьк </v>
      </c>
      <c r="J67" s="207" t="str">
        <f t="shared" ref="J67" si="44">C67</f>
        <v xml:space="preserve">Україна </v>
      </c>
      <c r="K67" s="208" t="str">
        <f t="shared" ref="K67" si="45">D67</f>
        <v xml:space="preserve">пр. Президента Грушевського, 21 </v>
      </c>
      <c r="O67" s="193" t="str">
        <f t="shared" si="2"/>
        <v>ок</v>
      </c>
      <c r="R67" s="235" t="s">
        <v>126</v>
      </c>
      <c r="S67" s="236">
        <v>3105.59</v>
      </c>
      <c r="T67" s="237">
        <v>0</v>
      </c>
      <c r="U67" s="188" t="s">
        <v>224</v>
      </c>
      <c r="V67" s="188" t="s">
        <v>202</v>
      </c>
      <c r="W67" s="188" t="s">
        <v>225</v>
      </c>
    </row>
    <row r="68" spans="1:23" s="188" customFormat="1" hidden="1" outlineLevel="1" x14ac:dyDescent="0.3">
      <c r="A68" s="189" t="s">
        <v>127</v>
      </c>
      <c r="B68" s="191" t="s">
        <v>35</v>
      </c>
      <c r="C68" s="191" t="s">
        <v>11</v>
      </c>
      <c r="D68" s="191" t="s">
        <v>36</v>
      </c>
      <c r="F68" s="206"/>
      <c r="G68" s="210"/>
      <c r="H68" s="210"/>
      <c r="I68" s="207"/>
      <c r="J68" s="207"/>
      <c r="K68" s="208"/>
      <c r="O68" s="193" t="str">
        <f t="shared" si="2"/>
        <v>ОШИБКА</v>
      </c>
      <c r="R68" s="235"/>
      <c r="S68" s="236"/>
      <c r="T68" s="237"/>
    </row>
    <row r="69" spans="1:23" hidden="1" outlineLevel="1" x14ac:dyDescent="0.3">
      <c r="A69" s="189"/>
      <c r="B69" s="191"/>
      <c r="C69" s="191"/>
      <c r="D69" s="191"/>
      <c r="F69" s="227" t="s">
        <v>2734</v>
      </c>
      <c r="G69" s="209">
        <v>2484.4699999999998</v>
      </c>
      <c r="H69" s="209">
        <v>0</v>
      </c>
      <c r="I69" s="228" t="str">
        <f t="shared" ref="I69:I73" si="46">U69</f>
        <v>Одеса</v>
      </c>
      <c r="J69" s="228" t="s">
        <v>11</v>
      </c>
      <c r="K69" s="229" t="str">
        <f t="shared" ref="K69:K73" si="47">W69</f>
        <v>Шилова 37/5</v>
      </c>
      <c r="O69" s="193" t="str">
        <f t="shared" si="2"/>
        <v>ОШИБКА</v>
      </c>
      <c r="R69" s="202" t="s">
        <v>2734</v>
      </c>
      <c r="S69" s="232">
        <v>2484.4699999999998</v>
      </c>
      <c r="T69" s="233">
        <v>0</v>
      </c>
      <c r="U69" s="202" t="s">
        <v>255</v>
      </c>
      <c r="V69" s="203" t="s">
        <v>11</v>
      </c>
      <c r="W69" s="202" t="s">
        <v>2837</v>
      </c>
    </row>
    <row r="70" spans="1:23" hidden="1" outlineLevel="1" x14ac:dyDescent="0.3">
      <c r="A70" s="189"/>
      <c r="B70" s="191"/>
      <c r="C70" s="191"/>
      <c r="D70" s="191"/>
      <c r="F70" s="227" t="s">
        <v>2735</v>
      </c>
      <c r="G70" s="209">
        <v>17391.3</v>
      </c>
      <c r="H70" s="209">
        <v>0</v>
      </c>
      <c r="I70" s="228" t="str">
        <f t="shared" si="46"/>
        <v>Івано-Франківськ</v>
      </c>
      <c r="J70" s="228" t="s">
        <v>11</v>
      </c>
      <c r="K70" s="229" t="str">
        <f t="shared" si="47"/>
        <v>вул. Галицька, 99, кв.1</v>
      </c>
      <c r="O70" s="193" t="str">
        <f t="shared" si="2"/>
        <v>ОШИБКА</v>
      </c>
      <c r="R70" s="202" t="s">
        <v>2735</v>
      </c>
      <c r="S70" s="232">
        <v>17391.3</v>
      </c>
      <c r="T70" s="233">
        <v>0</v>
      </c>
      <c r="U70" s="202" t="s">
        <v>238</v>
      </c>
      <c r="V70" s="203" t="s">
        <v>11</v>
      </c>
      <c r="W70" s="202" t="s">
        <v>2838</v>
      </c>
    </row>
    <row r="71" spans="1:23" hidden="1" outlineLevel="1" x14ac:dyDescent="0.3">
      <c r="A71" s="189"/>
      <c r="B71" s="191"/>
      <c r="C71" s="191"/>
      <c r="D71" s="191"/>
      <c r="F71" s="227" t="s">
        <v>2736</v>
      </c>
      <c r="G71" s="209">
        <v>4968.9399999999996</v>
      </c>
      <c r="H71" s="209">
        <v>0</v>
      </c>
      <c r="I71" s="228" t="str">
        <f t="shared" si="46"/>
        <v>Колоденка</v>
      </c>
      <c r="J71" s="228" t="s">
        <v>11</v>
      </c>
      <c r="K71" s="229" t="str">
        <f t="shared" si="47"/>
        <v>вул. Данила Галицького,8</v>
      </c>
      <c r="O71" s="193" t="str">
        <f t="shared" ref="O71:O134" si="48">IF(A71&lt;&gt;F71,"ОШИБКА","ок")</f>
        <v>ОШИБКА</v>
      </c>
      <c r="R71" s="202" t="s">
        <v>2736</v>
      </c>
      <c r="S71" s="232">
        <v>4968.9399999999996</v>
      </c>
      <c r="T71" s="233">
        <v>0</v>
      </c>
      <c r="U71" s="202" t="s">
        <v>2839</v>
      </c>
      <c r="V71" s="203" t="s">
        <v>11</v>
      </c>
      <c r="W71" s="202" t="s">
        <v>2840</v>
      </c>
    </row>
    <row r="72" spans="1:23" hidden="1" outlineLevel="1" x14ac:dyDescent="0.3">
      <c r="A72" s="189"/>
      <c r="B72" s="191"/>
      <c r="C72" s="191"/>
      <c r="D72" s="191"/>
      <c r="F72" s="227" t="s">
        <v>2737</v>
      </c>
      <c r="G72" s="209">
        <v>7453.42</v>
      </c>
      <c r="H72" s="209">
        <v>0</v>
      </c>
      <c r="I72" s="228" t="str">
        <f t="shared" si="46"/>
        <v>Миколаїв</v>
      </c>
      <c r="J72" s="228" t="s">
        <v>11</v>
      </c>
      <c r="K72" s="229" t="str">
        <f t="shared" si="47"/>
        <v xml:space="preserve">вул. Паризької комуни, 28, кв. 44 </v>
      </c>
      <c r="O72" s="193" t="str">
        <f t="shared" si="48"/>
        <v>ОШИБКА</v>
      </c>
      <c r="R72" s="202" t="s">
        <v>2737</v>
      </c>
      <c r="S72" s="232">
        <v>7453.42</v>
      </c>
      <c r="T72" s="233">
        <v>0</v>
      </c>
      <c r="U72" s="202" t="s">
        <v>990</v>
      </c>
      <c r="V72" s="203" t="s">
        <v>11</v>
      </c>
      <c r="W72" s="202" t="s">
        <v>2841</v>
      </c>
    </row>
    <row r="73" spans="1:23" hidden="1" outlineLevel="1" x14ac:dyDescent="0.3">
      <c r="A73" s="189"/>
      <c r="B73" s="191"/>
      <c r="C73" s="191"/>
      <c r="D73" s="191"/>
      <c r="F73" s="227" t="s">
        <v>2738</v>
      </c>
      <c r="G73" s="209">
        <v>2484.4699999999998</v>
      </c>
      <c r="H73" s="209">
        <v>0</v>
      </c>
      <c r="I73" s="228" t="str">
        <f t="shared" si="46"/>
        <v>Старі Петрівці</v>
      </c>
      <c r="J73" s="228" t="s">
        <v>11</v>
      </c>
      <c r="K73" s="229" t="str">
        <f t="shared" si="47"/>
        <v>вул. Жовтнева 1</v>
      </c>
      <c r="O73" s="193" t="str">
        <f t="shared" si="48"/>
        <v>ОШИБКА</v>
      </c>
      <c r="R73" s="202" t="s">
        <v>2738</v>
      </c>
      <c r="S73" s="232">
        <v>2484.4699999999998</v>
      </c>
      <c r="T73" s="233">
        <v>0</v>
      </c>
      <c r="U73" s="202" t="s">
        <v>2842</v>
      </c>
      <c r="V73" s="203" t="s">
        <v>11</v>
      </c>
      <c r="W73" s="202" t="s">
        <v>2843</v>
      </c>
    </row>
    <row r="74" spans="1:23" s="188" customFormat="1" hidden="1" outlineLevel="1" x14ac:dyDescent="0.3">
      <c r="A74" s="189" t="s">
        <v>128</v>
      </c>
      <c r="B74" s="190" t="str">
        <f>VLOOKUP(A74,ЛектораИнформация!$B$9:$E$90,2,0)</f>
        <v xml:space="preserve">Харків </v>
      </c>
      <c r="C74" s="190" t="str">
        <f>VLOOKUP(A74,ЛектораИнформация!$B$9:$E$90,3,0)</f>
        <v xml:space="preserve">Україна </v>
      </c>
      <c r="D74" s="190" t="str">
        <f>VLOOKUP(A74,ЛектораИнформация!$B$9:$E$90,4,0)</f>
        <v xml:space="preserve">вул. Помірки, 27 </v>
      </c>
      <c r="F74" s="206" t="s">
        <v>128</v>
      </c>
      <c r="G74" s="210">
        <v>12422.36</v>
      </c>
      <c r="H74" s="210">
        <v>0</v>
      </c>
      <c r="I74" s="207" t="str">
        <f t="shared" ref="I74:I75" si="49">B74</f>
        <v xml:space="preserve">Харків </v>
      </c>
      <c r="J74" s="207" t="str">
        <f t="shared" ref="J74:J75" si="50">C74</f>
        <v xml:space="preserve">Україна </v>
      </c>
      <c r="K74" s="208" t="str">
        <f t="shared" ref="K74:K75" si="51">D74</f>
        <v xml:space="preserve">вул. Помірки, 27 </v>
      </c>
      <c r="O74" s="193" t="str">
        <f t="shared" si="48"/>
        <v>ок</v>
      </c>
      <c r="R74" s="235" t="s">
        <v>128</v>
      </c>
      <c r="S74" s="236">
        <v>12422.36</v>
      </c>
      <c r="T74" s="237">
        <v>0</v>
      </c>
      <c r="U74" s="188" t="s">
        <v>214</v>
      </c>
      <c r="V74" s="188" t="s">
        <v>202</v>
      </c>
      <c r="W74" s="188" t="s">
        <v>227</v>
      </c>
    </row>
    <row r="75" spans="1:23" s="188" customFormat="1" hidden="1" outlineLevel="1" x14ac:dyDescent="0.3">
      <c r="A75" s="189" t="s">
        <v>129</v>
      </c>
      <c r="B75" s="191" t="s">
        <v>37</v>
      </c>
      <c r="C75" s="191" t="s">
        <v>11</v>
      </c>
      <c r="D75" s="191" t="s">
        <v>38</v>
      </c>
      <c r="F75" s="206" t="s">
        <v>129</v>
      </c>
      <c r="G75" s="210">
        <v>7453.42</v>
      </c>
      <c r="H75" s="210">
        <v>0</v>
      </c>
      <c r="I75" s="207" t="str">
        <f t="shared" si="49"/>
        <v>М. Дніпро</v>
      </c>
      <c r="J75" s="207" t="str">
        <f t="shared" si="50"/>
        <v>Україна</v>
      </c>
      <c r="K75" s="208" t="str">
        <f t="shared" si="51"/>
        <v>Пров. Мануйлівський 29</v>
      </c>
      <c r="O75" s="193" t="str">
        <f t="shared" si="48"/>
        <v>ок</v>
      </c>
      <c r="R75" s="235" t="s">
        <v>129</v>
      </c>
      <c r="S75" s="236">
        <v>7453.42</v>
      </c>
      <c r="T75" s="237">
        <v>0</v>
      </c>
      <c r="U75" s="188" t="s">
        <v>37</v>
      </c>
      <c r="V75" s="188" t="s">
        <v>11</v>
      </c>
      <c r="W75" s="188" t="s">
        <v>38</v>
      </c>
    </row>
    <row r="76" spans="1:23" s="188" customFormat="1" hidden="1" outlineLevel="1" x14ac:dyDescent="0.3">
      <c r="A76" s="189" t="s">
        <v>130</v>
      </c>
      <c r="B76" s="190" t="str">
        <f>VLOOKUP(A76,ЛектораИнформация!$B$9:$E$90,2,0)</f>
        <v xml:space="preserve">Львів </v>
      </c>
      <c r="C76" s="190" t="str">
        <f>VLOOKUP(A76,ЛектораИнформация!$B$9:$E$90,3,0)</f>
        <v xml:space="preserve">Україна </v>
      </c>
      <c r="D76" s="190" t="str">
        <f>VLOOKUP(A76,ЛектораИнформация!$B$9:$E$90,4,0)</f>
        <v>Ген.Чупринки, 45</v>
      </c>
      <c r="F76" s="206"/>
      <c r="G76" s="210"/>
      <c r="H76" s="210"/>
      <c r="I76" s="207"/>
      <c r="J76" s="207"/>
      <c r="K76" s="208"/>
      <c r="O76" s="193" t="str">
        <f t="shared" si="48"/>
        <v>ОШИБКА</v>
      </c>
      <c r="R76" s="235"/>
      <c r="S76" s="236"/>
      <c r="T76" s="237"/>
    </row>
    <row r="77" spans="1:23" s="188" customFormat="1" hidden="1" outlineLevel="1" x14ac:dyDescent="0.3">
      <c r="A77" s="189" t="s">
        <v>131</v>
      </c>
      <c r="B77" s="190" t="str">
        <f>VLOOKUP(A77,ЛектораИнформация!$B$9:$E$90,2,0)</f>
        <v>Чернівці</v>
      </c>
      <c r="C77" s="190" t="str">
        <f>VLOOKUP(A77,ЛектораИнформация!$B$9:$E$90,3,0)</f>
        <v xml:space="preserve">Україна </v>
      </c>
      <c r="D77" s="190" t="str">
        <f>VLOOKUP(A77,ЛектораИнформация!$B$9:$E$90,4,0)</f>
        <v xml:space="preserve">пр. Незалежності,  98А </v>
      </c>
      <c r="F77" s="206"/>
      <c r="G77" s="210"/>
      <c r="H77" s="210"/>
      <c r="I77" s="207"/>
      <c r="J77" s="207"/>
      <c r="K77" s="208"/>
      <c r="O77" s="193" t="str">
        <f t="shared" si="48"/>
        <v>ОШИБКА</v>
      </c>
      <c r="R77" s="235"/>
      <c r="S77" s="236"/>
      <c r="T77" s="237"/>
    </row>
    <row r="78" spans="1:23" s="188" customFormat="1" hidden="1" outlineLevel="1" x14ac:dyDescent="0.3">
      <c r="A78" s="189" t="s">
        <v>132</v>
      </c>
      <c r="B78" s="191" t="s">
        <v>28</v>
      </c>
      <c r="C78" s="191" t="s">
        <v>11</v>
      </c>
      <c r="D78" s="191" t="s">
        <v>39</v>
      </c>
      <c r="F78" s="206"/>
      <c r="G78" s="210"/>
      <c r="H78" s="210"/>
      <c r="I78" s="207"/>
      <c r="J78" s="207"/>
      <c r="K78" s="208"/>
      <c r="O78" s="193" t="str">
        <f t="shared" si="48"/>
        <v>ОШИБКА</v>
      </c>
      <c r="R78" s="235"/>
      <c r="S78" s="236"/>
      <c r="T78" s="237"/>
    </row>
    <row r="79" spans="1:23" s="188" customFormat="1" hidden="1" outlineLevel="1" x14ac:dyDescent="0.3">
      <c r="A79" s="189" t="s">
        <v>133</v>
      </c>
      <c r="B79" s="190" t="str">
        <f>VLOOKUP(A79,ЛектораИнформация!$B$9:$E$90,2,0)</f>
        <v>Івано-Франківськ</v>
      </c>
      <c r="C79" s="190" t="str">
        <f>VLOOKUP(A79,ЛектораИнформация!$B$9:$E$90,3,0)</f>
        <v xml:space="preserve">Україна </v>
      </c>
      <c r="D79" s="190" t="str">
        <f>VLOOKUP(A79,ЛектораИнформация!$B$9:$E$90,4,0)</f>
        <v xml:space="preserve">вул.  Федьковича, 91 </v>
      </c>
      <c r="F79" s="206"/>
      <c r="G79" s="210"/>
      <c r="H79" s="210"/>
      <c r="I79" s="207"/>
      <c r="J79" s="207"/>
      <c r="K79" s="208"/>
      <c r="O79" s="193" t="str">
        <f t="shared" si="48"/>
        <v>ОШИБКА</v>
      </c>
      <c r="R79" s="235"/>
      <c r="S79" s="236"/>
      <c r="T79" s="237"/>
    </row>
    <row r="80" spans="1:23" hidden="1" outlineLevel="1" x14ac:dyDescent="0.3">
      <c r="A80" s="189"/>
      <c r="B80" s="190"/>
      <c r="C80" s="190"/>
      <c r="D80" s="190"/>
      <c r="F80" s="227" t="s">
        <v>2739</v>
      </c>
      <c r="G80" s="209">
        <v>11180.12</v>
      </c>
      <c r="H80" s="209">
        <v>1013.7</v>
      </c>
      <c r="I80" s="228" t="str">
        <f t="shared" ref="I80:I84" si="52">U80</f>
        <v>Вінниця</v>
      </c>
      <c r="J80" s="228" t="s">
        <v>11</v>
      </c>
      <c r="K80" s="229" t="str">
        <f t="shared" ref="K80:K84" si="53">W80</f>
        <v>вул. Скалецького 34а, кв.7</v>
      </c>
      <c r="O80" s="193" t="str">
        <f t="shared" si="48"/>
        <v>ОШИБКА</v>
      </c>
      <c r="R80" s="202" t="s">
        <v>2739</v>
      </c>
      <c r="S80" s="232">
        <v>11180.12</v>
      </c>
      <c r="T80" s="233">
        <v>1013.7</v>
      </c>
      <c r="U80" s="202" t="s">
        <v>985</v>
      </c>
      <c r="V80" s="203" t="s">
        <v>11</v>
      </c>
      <c r="W80" s="202" t="s">
        <v>2844</v>
      </c>
    </row>
    <row r="81" spans="1:23" hidden="1" outlineLevel="1" x14ac:dyDescent="0.3">
      <c r="A81" s="189"/>
      <c r="B81" s="190"/>
      <c r="C81" s="190"/>
      <c r="D81" s="190"/>
      <c r="F81" s="227" t="s">
        <v>2740</v>
      </c>
      <c r="G81" s="209">
        <v>2484.4699999999998</v>
      </c>
      <c r="H81" s="209">
        <v>0</v>
      </c>
      <c r="I81" s="228" t="str">
        <f t="shared" si="52"/>
        <v>Бучач</v>
      </c>
      <c r="J81" s="228" t="s">
        <v>11</v>
      </c>
      <c r="K81" s="229" t="str">
        <f t="shared" si="53"/>
        <v>вул. Лисенка , 32</v>
      </c>
      <c r="O81" s="193" t="str">
        <f t="shared" si="48"/>
        <v>ОШИБКА</v>
      </c>
      <c r="R81" s="202" t="s">
        <v>2740</v>
      </c>
      <c r="S81" s="232">
        <v>2484.4699999999998</v>
      </c>
      <c r="T81" s="233">
        <v>0</v>
      </c>
      <c r="U81" s="202" t="s">
        <v>2845</v>
      </c>
      <c r="V81" s="203" t="s">
        <v>11</v>
      </c>
      <c r="W81" s="202" t="s">
        <v>2846</v>
      </c>
    </row>
    <row r="82" spans="1:23" hidden="1" outlineLevel="1" x14ac:dyDescent="0.3">
      <c r="A82" s="189"/>
      <c r="B82" s="190"/>
      <c r="C82" s="190"/>
      <c r="D82" s="190"/>
      <c r="F82" s="227" t="s">
        <v>406</v>
      </c>
      <c r="G82" s="209">
        <v>27329.19</v>
      </c>
      <c r="H82" s="209">
        <v>0</v>
      </c>
      <c r="I82" s="228" t="str">
        <f t="shared" si="52"/>
        <v>Харків</v>
      </c>
      <c r="J82" s="228" t="s">
        <v>11</v>
      </c>
      <c r="K82" s="229" t="str">
        <f t="shared" si="53"/>
        <v>вул. Університетська б. 37/39, кв. 22</v>
      </c>
      <c r="O82" s="193" t="str">
        <f t="shared" si="48"/>
        <v>ОШИБКА</v>
      </c>
      <c r="R82" s="202" t="s">
        <v>406</v>
      </c>
      <c r="S82" s="232">
        <v>27329.19</v>
      </c>
      <c r="T82" s="233">
        <v>0</v>
      </c>
      <c r="U82" s="202" t="s">
        <v>201</v>
      </c>
      <c r="V82" s="203" t="s">
        <v>11</v>
      </c>
      <c r="W82" s="202" t="s">
        <v>2847</v>
      </c>
    </row>
    <row r="83" spans="1:23" hidden="1" outlineLevel="1" x14ac:dyDescent="0.3">
      <c r="A83" s="189"/>
      <c r="B83" s="190"/>
      <c r="C83" s="190"/>
      <c r="D83" s="190"/>
      <c r="F83" s="227" t="s">
        <v>2741</v>
      </c>
      <c r="G83" s="209">
        <v>3105.59</v>
      </c>
      <c r="H83" s="209">
        <v>0</v>
      </c>
      <c r="I83" s="228" t="str">
        <f t="shared" si="52"/>
        <v>Біла Церква</v>
      </c>
      <c r="J83" s="228" t="s">
        <v>11</v>
      </c>
      <c r="K83" s="229" t="str">
        <f t="shared" si="53"/>
        <v>вул.Славіна 52, кв.45</v>
      </c>
      <c r="O83" s="193" t="str">
        <f t="shared" si="48"/>
        <v>ОШИБКА</v>
      </c>
      <c r="R83" s="238" t="s">
        <v>2741</v>
      </c>
      <c r="S83" s="232">
        <v>3105.59</v>
      </c>
      <c r="T83" s="233">
        <v>0</v>
      </c>
      <c r="U83" s="202" t="s">
        <v>2848</v>
      </c>
      <c r="V83" s="203" t="s">
        <v>11</v>
      </c>
      <c r="W83" s="202" t="s">
        <v>2849</v>
      </c>
    </row>
    <row r="84" spans="1:23" hidden="1" outlineLevel="1" x14ac:dyDescent="0.3">
      <c r="A84" s="189"/>
      <c r="B84" s="190"/>
      <c r="C84" s="190"/>
      <c r="D84" s="190"/>
      <c r="F84" s="227" t="s">
        <v>411</v>
      </c>
      <c r="G84" s="209">
        <v>3105.59</v>
      </c>
      <c r="H84" s="209">
        <v>0</v>
      </c>
      <c r="I84" s="228" t="str">
        <f t="shared" si="52"/>
        <v>Київ</v>
      </c>
      <c r="J84" s="228" t="s">
        <v>11</v>
      </c>
      <c r="K84" s="229" t="str">
        <f t="shared" si="53"/>
        <v>вул.Олеся Гончара 96, кв.44</v>
      </c>
      <c r="O84" s="193" t="str">
        <f t="shared" si="48"/>
        <v>ОШИБКА</v>
      </c>
      <c r="R84" s="238" t="s">
        <v>411</v>
      </c>
      <c r="S84" s="232">
        <v>3105.59</v>
      </c>
      <c r="T84" s="233">
        <v>0</v>
      </c>
      <c r="U84" s="202" t="s">
        <v>204</v>
      </c>
      <c r="V84" s="203" t="s">
        <v>11</v>
      </c>
      <c r="W84" s="202" t="s">
        <v>2850</v>
      </c>
    </row>
    <row r="85" spans="1:23" s="188" customFormat="1" hidden="1" outlineLevel="1" x14ac:dyDescent="0.3">
      <c r="A85" s="189" t="s">
        <v>134</v>
      </c>
      <c r="B85" s="190" t="str">
        <f>VLOOKUP(A85,ЛектораИнформация!$B$9:$E$90,2,0)</f>
        <v>Київ</v>
      </c>
      <c r="C85" s="190" t="str">
        <f>VLOOKUP(A85,ЛектораИнформация!$B$9:$E$90,3,0)</f>
        <v xml:space="preserve">Україна </v>
      </c>
      <c r="D85" s="190" t="str">
        <f>VLOOKUP(A85,ЛектораИнформация!$B$9:$E$90,4,0)</f>
        <v xml:space="preserve">вул.  Терещенковская,  23/25 </v>
      </c>
      <c r="F85" s="206" t="s">
        <v>134</v>
      </c>
      <c r="G85" s="210">
        <v>14285.72</v>
      </c>
      <c r="H85" s="210">
        <v>1912.71</v>
      </c>
      <c r="I85" s="207" t="str">
        <f>B85</f>
        <v>Київ</v>
      </c>
      <c r="J85" s="207" t="str">
        <f t="shared" ref="J85" si="54">C85</f>
        <v xml:space="preserve">Україна </v>
      </c>
      <c r="K85" s="208" t="str">
        <f t="shared" ref="K85" si="55">D85</f>
        <v xml:space="preserve">вул.  Терещенковская,  23/25 </v>
      </c>
      <c r="O85" s="193" t="str">
        <f t="shared" si="48"/>
        <v>ок</v>
      </c>
      <c r="R85" s="235" t="s">
        <v>134</v>
      </c>
      <c r="S85" s="236">
        <v>14285.72</v>
      </c>
      <c r="T85" s="237">
        <v>1912.71</v>
      </c>
      <c r="U85" s="188" t="s">
        <v>204</v>
      </c>
      <c r="V85" s="188" t="s">
        <v>202</v>
      </c>
      <c r="W85" s="188" t="s">
        <v>240</v>
      </c>
    </row>
    <row r="86" spans="1:23" s="188" customFormat="1" hidden="1" outlineLevel="1" x14ac:dyDescent="0.3">
      <c r="A86" s="189" t="s">
        <v>135</v>
      </c>
      <c r="B86" s="190" t="str">
        <f>VLOOKUP(A86,ЛектораИнформация!$B$9:$E$90,2,0)</f>
        <v xml:space="preserve">Запоріжжя </v>
      </c>
      <c r="C86" s="190" t="str">
        <f>VLOOKUP(A86,ЛектораИнформация!$B$9:$E$90,3,0)</f>
        <v xml:space="preserve">Україна </v>
      </c>
      <c r="D86" s="190" t="str">
        <f>VLOOKUP(A86,ЛектораИнформация!$B$9:$E$90,4,0)</f>
        <v xml:space="preserve">пр. Ленина, 230 </v>
      </c>
      <c r="F86" s="206"/>
      <c r="G86" s="210"/>
      <c r="H86" s="210"/>
      <c r="I86" s="207"/>
      <c r="J86" s="207"/>
      <c r="K86" s="208"/>
      <c r="O86" s="193" t="str">
        <f t="shared" si="48"/>
        <v>ОШИБКА</v>
      </c>
      <c r="R86" s="235"/>
      <c r="S86" s="236"/>
      <c r="T86" s="237"/>
    </row>
    <row r="87" spans="1:23" s="188" customFormat="1" hidden="1" outlineLevel="1" x14ac:dyDescent="0.3">
      <c r="A87" s="189" t="s">
        <v>136</v>
      </c>
      <c r="B87" s="190" t="str">
        <f>VLOOKUP(A87,ЛектораИнформация!$B$9:$E$90,2,0)</f>
        <v>Київ</v>
      </c>
      <c r="C87" s="190" t="str">
        <f>VLOOKUP(A87,ЛектораИнформация!$B$9:$E$90,3,0)</f>
        <v xml:space="preserve">Україна </v>
      </c>
      <c r="D87" s="190" t="str">
        <f>VLOOKUP(A87,ЛектораИнформация!$B$9:$E$90,4,0)</f>
        <v>вул. Пушкінська, 22</v>
      </c>
      <c r="F87" s="206"/>
      <c r="G87" s="210"/>
      <c r="H87" s="210"/>
      <c r="I87" s="207"/>
      <c r="J87" s="207"/>
      <c r="K87" s="208"/>
      <c r="O87" s="193" t="str">
        <f t="shared" si="48"/>
        <v>ОШИБКА</v>
      </c>
      <c r="R87" s="235"/>
      <c r="S87" s="236"/>
      <c r="T87" s="237"/>
    </row>
    <row r="88" spans="1:23" hidden="1" outlineLevel="1" x14ac:dyDescent="0.3">
      <c r="A88" s="189"/>
      <c r="B88" s="190"/>
      <c r="C88" s="190"/>
      <c r="D88" s="190"/>
      <c r="F88" s="227" t="s">
        <v>937</v>
      </c>
      <c r="G88" s="209">
        <v>2484.4699999999998</v>
      </c>
      <c r="H88" s="209">
        <v>0</v>
      </c>
      <c r="I88" s="228" t="str">
        <f>U88</f>
        <v>Вінниця</v>
      </c>
      <c r="J88" s="228" t="s">
        <v>11</v>
      </c>
      <c r="K88" s="229" t="str">
        <f>W88</f>
        <v>вул. Р. Скалецького, 66</v>
      </c>
      <c r="O88" s="193" t="str">
        <f t="shared" si="48"/>
        <v>ОШИБКА</v>
      </c>
      <c r="R88" s="202" t="s">
        <v>937</v>
      </c>
      <c r="S88" s="232">
        <v>2484.4699999999998</v>
      </c>
      <c r="T88" s="233">
        <v>0</v>
      </c>
      <c r="U88" s="202" t="s">
        <v>985</v>
      </c>
      <c r="V88" s="203" t="s">
        <v>11</v>
      </c>
      <c r="W88" s="202" t="s">
        <v>2851</v>
      </c>
    </row>
    <row r="89" spans="1:23" s="188" customFormat="1" hidden="1" outlineLevel="1" x14ac:dyDescent="0.3">
      <c r="A89" s="189" t="s">
        <v>137</v>
      </c>
      <c r="B89" s="190" t="str">
        <f>VLOOKUP(A89,ЛектораИнформация!$B$9:$E$90,2,0)</f>
        <v>Дніпро</v>
      </c>
      <c r="C89" s="190" t="str">
        <f>VLOOKUP(A89,ЛектораИнформация!$B$9:$E$90,3,0)</f>
        <v xml:space="preserve">Україна </v>
      </c>
      <c r="D89" s="190" t="str">
        <f>VLOOKUP(A89,ЛектораИнформация!$B$9:$E$90,4,0)</f>
        <v xml:space="preserve">пр. Воронцова,  29А </v>
      </c>
      <c r="F89" s="206" t="s">
        <v>137</v>
      </c>
      <c r="G89" s="210">
        <v>3726.71</v>
      </c>
      <c r="H89" s="210">
        <v>0</v>
      </c>
      <c r="I89" s="207" t="str">
        <f>B89</f>
        <v>Дніпро</v>
      </c>
      <c r="J89" s="207" t="str">
        <f t="shared" ref="J89" si="56">C89</f>
        <v xml:space="preserve">Україна </v>
      </c>
      <c r="K89" s="208" t="str">
        <f t="shared" ref="K89" si="57">D89</f>
        <v xml:space="preserve">пр. Воронцова,  29А </v>
      </c>
      <c r="O89" s="193" t="str">
        <f t="shared" si="48"/>
        <v>ок</v>
      </c>
      <c r="R89" s="235" t="s">
        <v>137</v>
      </c>
      <c r="S89" s="236">
        <v>3726.71</v>
      </c>
      <c r="T89" s="237">
        <v>0</v>
      </c>
      <c r="U89" s="188" t="s">
        <v>243</v>
      </c>
      <c r="V89" s="188" t="s">
        <v>202</v>
      </c>
      <c r="W89" s="188" t="s">
        <v>244</v>
      </c>
    </row>
    <row r="90" spans="1:23" s="188" customFormat="1" hidden="1" outlineLevel="1" x14ac:dyDescent="0.3">
      <c r="A90" s="189" t="s">
        <v>138</v>
      </c>
      <c r="B90" s="190" t="str">
        <f>VLOOKUP(A90,ЛектораИнформация!$B$9:$E$90,2,0)</f>
        <v xml:space="preserve">Полтава </v>
      </c>
      <c r="C90" s="190" t="str">
        <f>VLOOKUP(A90,ЛектораИнформация!$B$9:$E$90,3,0)</f>
        <v xml:space="preserve">Україна </v>
      </c>
      <c r="D90" s="190" t="str">
        <f>VLOOKUP(A90,ЛектораИнформация!$B$9:$E$90,4,0)</f>
        <v>вул. Железна 17</v>
      </c>
      <c r="F90" s="206"/>
      <c r="G90" s="210"/>
      <c r="H90" s="210"/>
      <c r="I90" s="207"/>
      <c r="J90" s="207"/>
      <c r="K90" s="208"/>
      <c r="O90" s="193" t="str">
        <f t="shared" si="48"/>
        <v>ОШИБКА</v>
      </c>
      <c r="R90" s="235"/>
      <c r="S90" s="236"/>
      <c r="T90" s="237"/>
    </row>
    <row r="91" spans="1:23" hidden="1" outlineLevel="1" x14ac:dyDescent="0.3">
      <c r="A91" s="189"/>
      <c r="B91" s="190"/>
      <c r="C91" s="190"/>
      <c r="D91" s="190"/>
      <c r="F91" s="227" t="s">
        <v>2742</v>
      </c>
      <c r="G91" s="209">
        <v>6211.18</v>
      </c>
      <c r="H91" s="209">
        <v>0</v>
      </c>
      <c r="I91" s="228" t="str">
        <f t="shared" ref="I91:I93" si="58">U91</f>
        <v>Донецьк</v>
      </c>
      <c r="J91" s="228" t="s">
        <v>11</v>
      </c>
      <c r="K91" s="229" t="str">
        <f t="shared" ref="K91:K93" si="59">W91</f>
        <v xml:space="preserve">вул.Пухова,6, кв.20 </v>
      </c>
      <c r="O91" s="193" t="str">
        <f t="shared" si="48"/>
        <v>ОШИБКА</v>
      </c>
      <c r="R91" s="202" t="s">
        <v>2742</v>
      </c>
      <c r="S91" s="232">
        <v>6211.18</v>
      </c>
      <c r="T91" s="233">
        <v>0</v>
      </c>
      <c r="U91" s="202" t="s">
        <v>2811</v>
      </c>
      <c r="V91" s="203" t="s">
        <v>11</v>
      </c>
      <c r="W91" s="202" t="s">
        <v>2852</v>
      </c>
    </row>
    <row r="92" spans="1:23" hidden="1" outlineLevel="1" x14ac:dyDescent="0.3">
      <c r="A92" s="189"/>
      <c r="B92" s="190"/>
      <c r="C92" s="190"/>
      <c r="D92" s="190"/>
      <c r="F92" s="227" t="s">
        <v>423</v>
      </c>
      <c r="G92" s="209">
        <v>28571.43</v>
      </c>
      <c r="H92" s="209">
        <v>0</v>
      </c>
      <c r="I92" s="228" t="str">
        <f t="shared" si="58"/>
        <v>Київ</v>
      </c>
      <c r="J92" s="228" t="s">
        <v>11</v>
      </c>
      <c r="K92" s="229" t="str">
        <f t="shared" si="59"/>
        <v xml:space="preserve">вул. Луначарського, 14, кв.62 </v>
      </c>
      <c r="O92" s="193" t="str">
        <f t="shared" si="48"/>
        <v>ОШИБКА</v>
      </c>
      <c r="R92" s="202" t="s">
        <v>423</v>
      </c>
      <c r="S92" s="232">
        <v>28571.43</v>
      </c>
      <c r="T92" s="233">
        <v>0</v>
      </c>
      <c r="U92" s="202" t="s">
        <v>204</v>
      </c>
      <c r="V92" s="203" t="s">
        <v>11</v>
      </c>
      <c r="W92" s="202" t="s">
        <v>2853</v>
      </c>
    </row>
    <row r="93" spans="1:23" hidden="1" outlineLevel="1" x14ac:dyDescent="0.3">
      <c r="A93" s="189"/>
      <c r="B93" s="190"/>
      <c r="C93" s="190"/>
      <c r="D93" s="190"/>
      <c r="F93" s="227" t="s">
        <v>2743</v>
      </c>
      <c r="G93" s="209">
        <v>14906.83</v>
      </c>
      <c r="H93" s="209">
        <v>0</v>
      </c>
      <c r="I93" s="228" t="str">
        <f t="shared" si="58"/>
        <v>Гатне</v>
      </c>
      <c r="J93" s="228" t="s">
        <v>11</v>
      </c>
      <c r="K93" s="229" t="str">
        <f t="shared" si="59"/>
        <v>провулок Райдужний, 15</v>
      </c>
      <c r="O93" s="193" t="str">
        <f t="shared" si="48"/>
        <v>ОШИБКА</v>
      </c>
      <c r="R93" s="202" t="s">
        <v>2743</v>
      </c>
      <c r="S93" s="232">
        <v>14906.83</v>
      </c>
      <c r="T93" s="233">
        <v>0</v>
      </c>
      <c r="U93" s="202" t="s">
        <v>2854</v>
      </c>
      <c r="V93" s="203" t="s">
        <v>11</v>
      </c>
      <c r="W93" s="202" t="s">
        <v>2855</v>
      </c>
    </row>
    <row r="94" spans="1:23" s="188" customFormat="1" hidden="1" outlineLevel="1" x14ac:dyDescent="0.3">
      <c r="A94" s="189" t="s">
        <v>139</v>
      </c>
      <c r="B94" s="190" t="str">
        <f>VLOOKUP(A94,ЛектораИнформация!$B$9:$E$90,2,0)</f>
        <v>Київ</v>
      </c>
      <c r="C94" s="190" t="str">
        <f>VLOOKUP(A94,ЛектораИнформация!$B$9:$E$90,3,0)</f>
        <v xml:space="preserve">Україна </v>
      </c>
      <c r="D94" s="190" t="str">
        <f>VLOOKUP(A94,ЛектораИнформация!$B$9:$E$90,4,0)</f>
        <v>вул.  Вербицького, 5</v>
      </c>
      <c r="F94" s="206"/>
      <c r="G94" s="210"/>
      <c r="H94" s="210"/>
      <c r="I94" s="207"/>
      <c r="J94" s="207"/>
      <c r="K94" s="208"/>
      <c r="O94" s="193" t="str">
        <f t="shared" si="48"/>
        <v>ОШИБКА</v>
      </c>
      <c r="R94" s="235"/>
      <c r="S94" s="236"/>
      <c r="T94" s="237"/>
    </row>
    <row r="95" spans="1:23" s="188" customFormat="1" hidden="1" outlineLevel="1" x14ac:dyDescent="0.3">
      <c r="A95" s="189" t="s">
        <v>140</v>
      </c>
      <c r="B95" s="191" t="s">
        <v>37</v>
      </c>
      <c r="C95" s="191" t="s">
        <v>11</v>
      </c>
      <c r="D95" s="191" t="s">
        <v>41</v>
      </c>
      <c r="F95" s="206" t="s">
        <v>140</v>
      </c>
      <c r="G95" s="210">
        <v>13664.58</v>
      </c>
      <c r="H95" s="210">
        <v>0</v>
      </c>
      <c r="I95" s="207" t="str">
        <f>B95</f>
        <v>М. Дніпро</v>
      </c>
      <c r="J95" s="207" t="str">
        <f t="shared" ref="J95" si="60">C95</f>
        <v>Україна</v>
      </c>
      <c r="K95" s="208" t="str">
        <f t="shared" ref="K95" si="61">D95</f>
        <v>Вул. Соборна 14</v>
      </c>
      <c r="O95" s="193" t="str">
        <f t="shared" si="48"/>
        <v>ок</v>
      </c>
      <c r="R95" s="235" t="s">
        <v>140</v>
      </c>
      <c r="S95" s="236">
        <v>13664.58</v>
      </c>
      <c r="T95" s="237">
        <v>0</v>
      </c>
      <c r="U95" s="188" t="s">
        <v>37</v>
      </c>
      <c r="V95" s="188" t="s">
        <v>11</v>
      </c>
      <c r="W95" s="188" t="s">
        <v>41</v>
      </c>
    </row>
    <row r="96" spans="1:23" s="188" customFormat="1" hidden="1" outlineLevel="1" x14ac:dyDescent="0.3">
      <c r="A96" s="189" t="s">
        <v>141</v>
      </c>
      <c r="B96" s="190" t="str">
        <f>VLOOKUP(A96,ЛектораИнформация!$B$9:$E$90,2,0)</f>
        <v xml:space="preserve">Харків </v>
      </c>
      <c r="C96" s="190" t="str">
        <f>VLOOKUP(A96,ЛектораИнформация!$B$9:$E$90,3,0)</f>
        <v xml:space="preserve">Україна </v>
      </c>
      <c r="D96" s="190" t="str">
        <f>VLOOKUP(A96,ЛектораИнформация!$B$9:$E$90,4,0)</f>
        <v xml:space="preserve">вул. Помірки, 27 </v>
      </c>
      <c r="F96" s="206"/>
      <c r="G96" s="210"/>
      <c r="H96" s="210"/>
      <c r="I96" s="207"/>
      <c r="J96" s="207"/>
      <c r="K96" s="208"/>
      <c r="O96" s="193" t="str">
        <f t="shared" si="48"/>
        <v>ОШИБКА</v>
      </c>
      <c r="R96" s="235"/>
      <c r="S96" s="236"/>
      <c r="T96" s="237"/>
    </row>
    <row r="97" spans="1:23" s="188" customFormat="1" hidden="1" outlineLevel="1" x14ac:dyDescent="0.3">
      <c r="A97" s="189" t="s">
        <v>142</v>
      </c>
      <c r="B97" s="190" t="str">
        <f>VLOOKUP(A97,ЛектораИнформация!$B$9:$E$90,2,0)</f>
        <v xml:space="preserve">Дніпро </v>
      </c>
      <c r="C97" s="190" t="str">
        <f>VLOOKUP(A97,ЛектораИнформация!$B$9:$E$90,3,0)</f>
        <v xml:space="preserve">Україна </v>
      </c>
      <c r="D97" s="190" t="str">
        <f>VLOOKUP(A97,ЛектораИнформация!$B$9:$E$90,4,0)</f>
        <v xml:space="preserve">пр. Воронцова, 29 </v>
      </c>
      <c r="F97" s="206"/>
      <c r="G97" s="210"/>
      <c r="H97" s="210"/>
      <c r="I97" s="207"/>
      <c r="J97" s="207"/>
      <c r="K97" s="208"/>
      <c r="O97" s="193" t="str">
        <f t="shared" si="48"/>
        <v>ОШИБКА</v>
      </c>
      <c r="R97" s="235"/>
      <c r="S97" s="236"/>
      <c r="T97" s="237"/>
    </row>
    <row r="98" spans="1:23" s="188" customFormat="1" hidden="1" outlineLevel="1" x14ac:dyDescent="0.3">
      <c r="A98" s="189" t="s">
        <v>143</v>
      </c>
      <c r="B98" s="190" t="str">
        <f>VLOOKUP(A98,ЛектораИнформация!$B$9:$E$90,2,0)</f>
        <v>Івано-Франківськ</v>
      </c>
      <c r="C98" s="190" t="str">
        <f>VLOOKUP(A98,ЛектораИнформация!$B$9:$E$90,3,0)</f>
        <v xml:space="preserve">Україна </v>
      </c>
      <c r="D98" s="190" t="str">
        <f>VLOOKUP(A98,ЛектораИнформация!$B$9:$E$90,4,0)</f>
        <v xml:space="preserve">вул.  Федьковича, 91 </v>
      </c>
      <c r="F98" s="206"/>
      <c r="G98" s="210"/>
      <c r="H98" s="210"/>
      <c r="I98" s="207"/>
      <c r="J98" s="207"/>
      <c r="K98" s="208"/>
      <c r="O98" s="193" t="str">
        <f t="shared" si="48"/>
        <v>ОШИБКА</v>
      </c>
      <c r="R98" s="235"/>
      <c r="S98" s="236"/>
      <c r="T98" s="237"/>
    </row>
    <row r="99" spans="1:23" s="188" customFormat="1" hidden="1" outlineLevel="1" x14ac:dyDescent="0.3">
      <c r="A99" s="189" t="s">
        <v>144</v>
      </c>
      <c r="B99" s="190" t="str">
        <f>VLOOKUP(A99,ЛектораИнформация!$B$9:$E$90,2,0)</f>
        <v xml:space="preserve">Дніпро </v>
      </c>
      <c r="C99" s="190" t="str">
        <f>VLOOKUP(A99,ЛектораИнформация!$B$9:$E$90,3,0)</f>
        <v xml:space="preserve">Україна </v>
      </c>
      <c r="D99" s="190" t="str">
        <f>VLOOKUP(A99,ЛектораИнформация!$B$9:$E$90,4,0)</f>
        <v xml:space="preserve">пл. Жовтнева, 14 </v>
      </c>
      <c r="F99" s="206" t="s">
        <v>144</v>
      </c>
      <c r="G99" s="210">
        <v>12422.36</v>
      </c>
      <c r="H99" s="210">
        <v>0</v>
      </c>
      <c r="I99" s="207" t="str">
        <f t="shared" ref="I99:I105" si="62">B99</f>
        <v xml:space="preserve">Дніпро </v>
      </c>
      <c r="J99" s="207" t="str">
        <f t="shared" ref="J99:J105" si="63">C99</f>
        <v xml:space="preserve">Україна </v>
      </c>
      <c r="K99" s="208" t="str">
        <f t="shared" ref="K99:K105" si="64">D99</f>
        <v xml:space="preserve">пл. Жовтнева, 14 </v>
      </c>
      <c r="O99" s="193" t="str">
        <f t="shared" si="48"/>
        <v>ок</v>
      </c>
      <c r="R99" s="235" t="s">
        <v>144</v>
      </c>
      <c r="S99" s="236">
        <v>12422.36</v>
      </c>
      <c r="T99" s="237">
        <v>0</v>
      </c>
      <c r="U99" s="188" t="s">
        <v>248</v>
      </c>
      <c r="V99" s="188" t="s">
        <v>202</v>
      </c>
      <c r="W99" s="188" t="s">
        <v>250</v>
      </c>
    </row>
    <row r="100" spans="1:23" s="188" customFormat="1" hidden="1" outlineLevel="1" x14ac:dyDescent="0.3">
      <c r="A100" s="189" t="s">
        <v>145</v>
      </c>
      <c r="B100" s="190" t="str">
        <f>VLOOKUP(A100,ЛектораИнформация!$B$9:$E$90,2,0)</f>
        <v>Київ</v>
      </c>
      <c r="C100" s="190" t="str">
        <f>VLOOKUP(A100,ЛектораИнформация!$B$9:$E$90,3,0)</f>
        <v xml:space="preserve">Україна </v>
      </c>
      <c r="D100" s="190" t="str">
        <f>VLOOKUP(A100,ЛектораИнформация!$B$9:$E$90,4,0)</f>
        <v>Харьковское шоссе, 121</v>
      </c>
      <c r="F100" s="206" t="s">
        <v>145</v>
      </c>
      <c r="G100" s="210">
        <v>13664.59</v>
      </c>
      <c r="H100" s="210">
        <v>0</v>
      </c>
      <c r="I100" s="207" t="str">
        <f t="shared" si="62"/>
        <v>Київ</v>
      </c>
      <c r="J100" s="207" t="str">
        <f t="shared" si="63"/>
        <v xml:space="preserve">Україна </v>
      </c>
      <c r="K100" s="208" t="str">
        <f t="shared" si="64"/>
        <v>Харьковское шоссе, 121</v>
      </c>
      <c r="O100" s="193" t="str">
        <f t="shared" si="48"/>
        <v>ок</v>
      </c>
      <c r="R100" s="235" t="s">
        <v>145</v>
      </c>
      <c r="S100" s="236">
        <v>13664.59</v>
      </c>
      <c r="T100" s="237">
        <v>0</v>
      </c>
      <c r="U100" s="188" t="s">
        <v>204</v>
      </c>
      <c r="V100" s="188" t="s">
        <v>202</v>
      </c>
      <c r="W100" s="188" t="s">
        <v>251</v>
      </c>
    </row>
    <row r="101" spans="1:23" s="188" customFormat="1" ht="28" hidden="1" outlineLevel="1" x14ac:dyDescent="0.3">
      <c r="A101" s="189" t="s">
        <v>146</v>
      </c>
      <c r="B101" s="191" t="s">
        <v>43</v>
      </c>
      <c r="C101" s="191" t="s">
        <v>11</v>
      </c>
      <c r="D101" s="191" t="s">
        <v>44</v>
      </c>
      <c r="F101" s="206" t="s">
        <v>146</v>
      </c>
      <c r="G101" s="210">
        <v>3105.59</v>
      </c>
      <c r="H101" s="210">
        <v>0</v>
      </c>
      <c r="I101" s="207" t="str">
        <f t="shared" si="62"/>
        <v>М. Харків</v>
      </c>
      <c r="J101" s="207" t="str">
        <f t="shared" si="63"/>
        <v>Україна</v>
      </c>
      <c r="K101" s="208" t="str">
        <f t="shared" si="64"/>
        <v>Вул. Алчевських 10</v>
      </c>
      <c r="O101" s="193" t="str">
        <f t="shared" si="48"/>
        <v>ок</v>
      </c>
      <c r="R101" s="235" t="s">
        <v>146</v>
      </c>
      <c r="S101" s="236">
        <v>3105.59</v>
      </c>
      <c r="T101" s="237">
        <v>0</v>
      </c>
      <c r="U101" s="188" t="s">
        <v>43</v>
      </c>
      <c r="V101" s="188" t="s">
        <v>11</v>
      </c>
      <c r="W101" s="188" t="s">
        <v>44</v>
      </c>
    </row>
    <row r="102" spans="1:23" s="188" customFormat="1" hidden="1" outlineLevel="1" x14ac:dyDescent="0.3">
      <c r="A102" s="189" t="s">
        <v>45</v>
      </c>
      <c r="B102" s="191" t="s">
        <v>46</v>
      </c>
      <c r="C102" s="191" t="s">
        <v>11</v>
      </c>
      <c r="D102" s="191" t="s">
        <v>47</v>
      </c>
      <c r="F102" s="206" t="s">
        <v>45</v>
      </c>
      <c r="G102" s="210">
        <v>2484.4699999999998</v>
      </c>
      <c r="H102" s="210">
        <v>0</v>
      </c>
      <c r="I102" s="207" t="str">
        <f t="shared" si="62"/>
        <v>М.Рівне</v>
      </c>
      <c r="J102" s="207" t="str">
        <f t="shared" si="63"/>
        <v>Україна</v>
      </c>
      <c r="K102" s="208" t="str">
        <f t="shared" si="64"/>
        <v>Вул.Київська 60</v>
      </c>
      <c r="O102" s="193" t="str">
        <f t="shared" si="48"/>
        <v>ок</v>
      </c>
      <c r="R102" s="235" t="s">
        <v>45</v>
      </c>
      <c r="S102" s="236">
        <v>2484.4699999999998</v>
      </c>
      <c r="T102" s="237">
        <v>0</v>
      </c>
      <c r="U102" s="188" t="s">
        <v>46</v>
      </c>
      <c r="V102" s="188" t="s">
        <v>11</v>
      </c>
      <c r="W102" s="188" t="s">
        <v>47</v>
      </c>
    </row>
    <row r="103" spans="1:23" s="188" customFormat="1" hidden="1" outlineLevel="1" x14ac:dyDescent="0.3">
      <c r="A103" s="189" t="s">
        <v>147</v>
      </c>
      <c r="B103" s="190" t="str">
        <f>VLOOKUP(A103,ЛектораИнформация!$B$9:$E$90,2,0)</f>
        <v>Київ</v>
      </c>
      <c r="C103" s="190" t="str">
        <f>VLOOKUP(A103,ЛектораИнформация!$B$9:$E$90,3,0)</f>
        <v xml:space="preserve">Україна </v>
      </c>
      <c r="D103" s="190" t="str">
        <f>VLOOKUP(A103,ЛектораИнформация!$B$9:$E$90,4,0)</f>
        <v>вул.Гоголівська 43а кв 4</v>
      </c>
      <c r="F103" s="206" t="s">
        <v>147</v>
      </c>
      <c r="G103" s="210">
        <v>141614.9</v>
      </c>
      <c r="H103" s="210">
        <v>986.57</v>
      </c>
      <c r="I103" s="207" t="str">
        <f t="shared" si="62"/>
        <v>Київ</v>
      </c>
      <c r="J103" s="207" t="str">
        <f t="shared" si="63"/>
        <v xml:space="preserve">Україна </v>
      </c>
      <c r="K103" s="208" t="str">
        <f t="shared" si="64"/>
        <v>вул.Гоголівська 43а кв 4</v>
      </c>
      <c r="O103" s="193" t="str">
        <f t="shared" si="48"/>
        <v>ок</v>
      </c>
      <c r="R103" s="235" t="s">
        <v>147</v>
      </c>
      <c r="S103" s="236">
        <v>141614.9</v>
      </c>
      <c r="T103" s="237">
        <v>986.57</v>
      </c>
      <c r="U103" s="188" t="s">
        <v>204</v>
      </c>
      <c r="V103" s="188" t="s">
        <v>202</v>
      </c>
      <c r="W103" s="188" t="s">
        <v>252</v>
      </c>
    </row>
    <row r="104" spans="1:23" s="188" customFormat="1" hidden="1" outlineLevel="1" x14ac:dyDescent="0.3">
      <c r="A104" s="189" t="s">
        <v>148</v>
      </c>
      <c r="B104" s="190" t="str">
        <f>VLOOKUP(A104,ЛектораИнформация!$B$9:$E$90,2,0)</f>
        <v>Хмельницьк</v>
      </c>
      <c r="C104" s="190" t="str">
        <f>VLOOKUP(A104,ЛектораИнформация!$B$9:$E$90,3,0)</f>
        <v xml:space="preserve">Україна </v>
      </c>
      <c r="D104" s="190" t="str">
        <f>VLOOKUP(A104,ЛектораИнформация!$B$9:$E$90,4,0)</f>
        <v xml:space="preserve">вул.  Пілотська, 1 </v>
      </c>
      <c r="F104" s="206" t="s">
        <v>148</v>
      </c>
      <c r="G104" s="210">
        <v>6211.18</v>
      </c>
      <c r="H104" s="210">
        <v>0</v>
      </c>
      <c r="I104" s="207" t="str">
        <f t="shared" si="62"/>
        <v>Хмельницьк</v>
      </c>
      <c r="J104" s="207" t="str">
        <f t="shared" si="63"/>
        <v xml:space="preserve">Україна </v>
      </c>
      <c r="K104" s="208" t="str">
        <f t="shared" si="64"/>
        <v xml:space="preserve">вул.  Пілотська, 1 </v>
      </c>
      <c r="O104" s="193" t="str">
        <f t="shared" si="48"/>
        <v>ок</v>
      </c>
      <c r="R104" s="235" t="s">
        <v>148</v>
      </c>
      <c r="S104" s="236">
        <v>6211.18</v>
      </c>
      <c r="T104" s="237">
        <v>0</v>
      </c>
      <c r="U104" s="188" t="s">
        <v>253</v>
      </c>
      <c r="V104" s="188" t="s">
        <v>202</v>
      </c>
      <c r="W104" s="188" t="s">
        <v>254</v>
      </c>
    </row>
    <row r="105" spans="1:23" s="188" customFormat="1" hidden="1" outlineLevel="1" x14ac:dyDescent="0.3">
      <c r="A105" s="189" t="s">
        <v>149</v>
      </c>
      <c r="B105" s="190" t="str">
        <f>VLOOKUP(A105,ЛектораИнформация!$B$9:$E$90,2,0)</f>
        <v>Одеса</v>
      </c>
      <c r="C105" s="190" t="str">
        <f>VLOOKUP(A105,ЛектораИнформация!$B$9:$E$90,3,0)</f>
        <v xml:space="preserve">Україна </v>
      </c>
      <c r="D105" s="190" t="str">
        <f>VLOOKUP(A105,ЛектораИнформация!$B$9:$E$90,4,0)</f>
        <v xml:space="preserve">вул.  Пятницького, 3 </v>
      </c>
      <c r="F105" s="206" t="s">
        <v>149</v>
      </c>
      <c r="G105" s="210">
        <v>13664.6</v>
      </c>
      <c r="H105" s="210">
        <v>0</v>
      </c>
      <c r="I105" s="207" t="str">
        <f t="shared" si="62"/>
        <v>Одеса</v>
      </c>
      <c r="J105" s="207" t="str">
        <f t="shared" si="63"/>
        <v xml:space="preserve">Україна </v>
      </c>
      <c r="K105" s="208" t="str">
        <f t="shared" si="64"/>
        <v xml:space="preserve">вул.  Пятницького, 3 </v>
      </c>
      <c r="O105" s="193" t="str">
        <f t="shared" si="48"/>
        <v>ок</v>
      </c>
      <c r="R105" s="235" t="s">
        <v>149</v>
      </c>
      <c r="S105" s="236">
        <v>13664.6</v>
      </c>
      <c r="T105" s="237">
        <v>0</v>
      </c>
      <c r="U105" s="188" t="s">
        <v>255</v>
      </c>
      <c r="V105" s="188" t="s">
        <v>202</v>
      </c>
      <c r="W105" s="188" t="s">
        <v>256</v>
      </c>
    </row>
    <row r="106" spans="1:23" s="188" customFormat="1" hidden="1" outlineLevel="1" x14ac:dyDescent="0.3">
      <c r="A106" s="189" t="s">
        <v>150</v>
      </c>
      <c r="B106" s="191" t="s">
        <v>28</v>
      </c>
      <c r="C106" s="191" t="s">
        <v>11</v>
      </c>
      <c r="D106" s="191" t="s">
        <v>48</v>
      </c>
      <c r="F106" s="206"/>
      <c r="G106" s="210"/>
      <c r="H106" s="210"/>
      <c r="I106" s="207"/>
      <c r="J106" s="207"/>
      <c r="K106" s="208"/>
      <c r="O106" s="193" t="str">
        <f t="shared" si="48"/>
        <v>ОШИБКА</v>
      </c>
      <c r="R106" s="235"/>
      <c r="S106" s="236"/>
      <c r="T106" s="237"/>
    </row>
    <row r="107" spans="1:23" hidden="1" outlineLevel="1" x14ac:dyDescent="0.3">
      <c r="A107" s="189"/>
      <c r="B107" s="191"/>
      <c r="C107" s="191"/>
      <c r="D107" s="191"/>
      <c r="F107" s="227" t="s">
        <v>2744</v>
      </c>
      <c r="G107" s="209">
        <v>113179.46</v>
      </c>
      <c r="H107" s="209">
        <v>59266.91</v>
      </c>
      <c r="I107" s="228">
        <f>U107</f>
        <v>0</v>
      </c>
      <c r="J107" s="228" t="s">
        <v>11</v>
      </c>
      <c r="K107" s="229">
        <f>W107</f>
        <v>0</v>
      </c>
      <c r="O107" s="193" t="str">
        <f t="shared" si="48"/>
        <v>ОШИБКА</v>
      </c>
      <c r="R107" s="227" t="s">
        <v>2744</v>
      </c>
      <c r="S107" s="232">
        <v>113179.46</v>
      </c>
      <c r="T107" s="233">
        <v>59266.91</v>
      </c>
      <c r="U107" s="202"/>
      <c r="V107" s="203" t="s">
        <v>11</v>
      </c>
      <c r="W107" s="202"/>
    </row>
    <row r="108" spans="1:23" s="188" customFormat="1" hidden="1" outlineLevel="1" x14ac:dyDescent="0.3">
      <c r="A108" s="189" t="s">
        <v>151</v>
      </c>
      <c r="B108" s="190" t="str">
        <f>VLOOKUP(A108,ЛектораИнформация!$B$9:$E$90,2,0)</f>
        <v>Харків</v>
      </c>
      <c r="C108" s="190" t="str">
        <f>VLOOKUP(A108,ЛектораИнформация!$B$9:$E$90,3,0)</f>
        <v xml:space="preserve">Україна </v>
      </c>
      <c r="D108" s="190" t="str">
        <f>VLOOKUP(A108,ЛектораИнформация!$B$9:$E$90,4,0)</f>
        <v xml:space="preserve">вул. Помірки, 27 </v>
      </c>
      <c r="F108" s="206" t="s">
        <v>151</v>
      </c>
      <c r="G108" s="210">
        <v>4968.9399999999996</v>
      </c>
      <c r="H108" s="210">
        <v>0</v>
      </c>
      <c r="I108" s="207" t="str">
        <f>B108</f>
        <v>Харків</v>
      </c>
      <c r="J108" s="207" t="str">
        <f t="shared" ref="J108" si="65">C108</f>
        <v xml:space="preserve">Україна </v>
      </c>
      <c r="K108" s="208" t="str">
        <f t="shared" ref="K108" si="66">D108</f>
        <v xml:space="preserve">вул. Помірки, 27 </v>
      </c>
      <c r="O108" s="193" t="str">
        <f t="shared" si="48"/>
        <v>ок</v>
      </c>
      <c r="R108" s="235" t="s">
        <v>151</v>
      </c>
      <c r="S108" s="236">
        <v>4968.9399999999996</v>
      </c>
      <c r="T108" s="237">
        <v>0</v>
      </c>
      <c r="U108" s="188" t="s">
        <v>201</v>
      </c>
      <c r="V108" s="188" t="s">
        <v>202</v>
      </c>
      <c r="W108" s="188" t="s">
        <v>227</v>
      </c>
    </row>
    <row r="109" spans="1:23" s="188" customFormat="1" hidden="1" outlineLevel="1" x14ac:dyDescent="0.3">
      <c r="A109" s="189" t="s">
        <v>152</v>
      </c>
      <c r="B109" s="190" t="s">
        <v>1009</v>
      </c>
      <c r="C109" s="190" t="str">
        <f>VLOOKUP(A109,ЛектораИнформация!$B$9:$E$90,3,0)</f>
        <v xml:space="preserve">Україна </v>
      </c>
      <c r="D109" s="190" t="s">
        <v>1008</v>
      </c>
      <c r="F109" s="206"/>
      <c r="G109" s="210"/>
      <c r="H109" s="210"/>
      <c r="I109" s="207"/>
      <c r="J109" s="207"/>
      <c r="K109" s="208"/>
      <c r="O109" s="193" t="str">
        <f t="shared" si="48"/>
        <v>ОШИБКА</v>
      </c>
      <c r="R109" s="235"/>
      <c r="S109" s="236"/>
      <c r="T109" s="237"/>
    </row>
    <row r="110" spans="1:23" s="188" customFormat="1" hidden="1" outlineLevel="1" x14ac:dyDescent="0.3">
      <c r="A110" s="189" t="s">
        <v>153</v>
      </c>
      <c r="B110" s="190" t="str">
        <f>VLOOKUP(A110,ЛектораИнформация!$B$9:$E$90,2,0)</f>
        <v>Київ</v>
      </c>
      <c r="C110" s="190" t="str">
        <f>VLOOKUP(A110,ЛектораИнформация!$B$9:$E$90,3,0)</f>
        <v xml:space="preserve">Україна </v>
      </c>
      <c r="D110" s="190" t="str">
        <f>VLOOKUP(A110,ЛектораИнформация!$B$9:$E$90,4,0)</f>
        <v xml:space="preserve">вул. Зоологічна, 3Д </v>
      </c>
      <c r="F110" s="206" t="s">
        <v>153</v>
      </c>
      <c r="G110" s="210">
        <v>6211.18</v>
      </c>
      <c r="H110" s="210">
        <v>0</v>
      </c>
      <c r="I110" s="207" t="str">
        <f t="shared" ref="I110:I112" si="67">B110</f>
        <v>Київ</v>
      </c>
      <c r="J110" s="207" t="str">
        <f t="shared" ref="J110:J112" si="68">C110</f>
        <v xml:space="preserve">Україна </v>
      </c>
      <c r="K110" s="208" t="str">
        <f t="shared" ref="K110:K112" si="69">D110</f>
        <v xml:space="preserve">вул. Зоологічна, 3Д </v>
      </c>
      <c r="O110" s="193" t="str">
        <f t="shared" si="48"/>
        <v>ок</v>
      </c>
      <c r="R110" s="235" t="s">
        <v>153</v>
      </c>
      <c r="S110" s="236">
        <v>6211.18</v>
      </c>
      <c r="T110" s="237">
        <v>0</v>
      </c>
      <c r="U110" s="188" t="s">
        <v>204</v>
      </c>
      <c r="V110" s="188" t="s">
        <v>202</v>
      </c>
      <c r="W110" s="188" t="s">
        <v>257</v>
      </c>
    </row>
    <row r="111" spans="1:23" s="188" customFormat="1" hidden="1" outlineLevel="1" x14ac:dyDescent="0.3">
      <c r="A111" s="189" t="s">
        <v>154</v>
      </c>
      <c r="B111" s="191" t="s">
        <v>49</v>
      </c>
      <c r="C111" s="191" t="s">
        <v>11</v>
      </c>
      <c r="D111" s="191" t="s">
        <v>50</v>
      </c>
      <c r="F111" s="206" t="s">
        <v>154</v>
      </c>
      <c r="G111" s="210">
        <v>3105.59</v>
      </c>
      <c r="H111" s="210">
        <v>0</v>
      </c>
      <c r="I111" s="207" t="str">
        <f t="shared" si="67"/>
        <v>М. Ужгород</v>
      </c>
      <c r="J111" s="207" t="str">
        <f t="shared" si="68"/>
        <v>Україна</v>
      </c>
      <c r="K111" s="208" t="str">
        <f t="shared" si="69"/>
        <v>Вул. Капушанська 22</v>
      </c>
      <c r="O111" s="193" t="str">
        <f t="shared" si="48"/>
        <v>ок</v>
      </c>
      <c r="R111" s="235" t="s">
        <v>154</v>
      </c>
      <c r="S111" s="236">
        <v>3105.59</v>
      </c>
      <c r="T111" s="237">
        <v>0</v>
      </c>
      <c r="U111" s="188" t="s">
        <v>49</v>
      </c>
      <c r="V111" s="188" t="s">
        <v>11</v>
      </c>
      <c r="W111" s="188" t="s">
        <v>50</v>
      </c>
    </row>
    <row r="112" spans="1:23" s="188" customFormat="1" hidden="1" outlineLevel="1" x14ac:dyDescent="0.3">
      <c r="A112" s="189" t="s">
        <v>155</v>
      </c>
      <c r="B112" s="190" t="str">
        <f>VLOOKUP(A112,ЛектораИнформация!$B$9:$E$90,2,0)</f>
        <v>Київ</v>
      </c>
      <c r="C112" s="190" t="str">
        <f>VLOOKUP(A112,ЛектораИнформация!$B$9:$E$90,3,0)</f>
        <v xml:space="preserve">Україна </v>
      </c>
      <c r="D112" s="190" t="str">
        <f>VLOOKUP(A112,ЛектораИнформация!$B$9:$E$90,4,0)</f>
        <v xml:space="preserve">вул.  Вишгородська, 69 </v>
      </c>
      <c r="F112" s="206" t="s">
        <v>155</v>
      </c>
      <c r="G112" s="210">
        <v>4968.9399999999996</v>
      </c>
      <c r="H112" s="210">
        <v>0</v>
      </c>
      <c r="I112" s="207" t="str">
        <f t="shared" si="67"/>
        <v>Київ</v>
      </c>
      <c r="J112" s="207" t="str">
        <f t="shared" si="68"/>
        <v xml:space="preserve">Україна </v>
      </c>
      <c r="K112" s="208" t="str">
        <f t="shared" si="69"/>
        <v xml:space="preserve">вул.  Вишгородська, 69 </v>
      </c>
      <c r="O112" s="193" t="str">
        <f t="shared" si="48"/>
        <v>ок</v>
      </c>
      <c r="R112" s="235" t="s">
        <v>155</v>
      </c>
      <c r="S112" s="236">
        <v>4968.9399999999996</v>
      </c>
      <c r="T112" s="237">
        <v>0</v>
      </c>
      <c r="U112" s="188" t="s">
        <v>204</v>
      </c>
      <c r="V112" s="188" t="s">
        <v>202</v>
      </c>
      <c r="W112" s="188" t="s">
        <v>205</v>
      </c>
    </row>
    <row r="113" spans="1:23" hidden="1" outlineLevel="1" x14ac:dyDescent="0.3">
      <c r="A113" s="189"/>
      <c r="B113" s="190"/>
      <c r="C113" s="190"/>
      <c r="D113" s="190"/>
      <c r="F113" s="227" t="s">
        <v>2745</v>
      </c>
      <c r="G113" s="209">
        <v>13664.59</v>
      </c>
      <c r="H113" s="209">
        <v>5118.7</v>
      </c>
      <c r="I113" s="228" t="str">
        <f>U113</f>
        <v>Київ</v>
      </c>
      <c r="J113" s="228" t="s">
        <v>11</v>
      </c>
      <c r="K113" s="229" t="str">
        <f>W113</f>
        <v xml:space="preserve">вул. Лабораторна, 14, кв.1 </v>
      </c>
      <c r="O113" s="193" t="str">
        <f t="shared" si="48"/>
        <v>ОШИБКА</v>
      </c>
      <c r="R113" s="202" t="s">
        <v>2745</v>
      </c>
      <c r="S113" s="232">
        <v>13664.59</v>
      </c>
      <c r="T113" s="233">
        <v>5118.7</v>
      </c>
      <c r="U113" s="202" t="s">
        <v>204</v>
      </c>
      <c r="V113" s="203" t="s">
        <v>11</v>
      </c>
      <c r="W113" s="202" t="s">
        <v>2856</v>
      </c>
    </row>
    <row r="114" spans="1:23" s="188" customFormat="1" hidden="1" outlineLevel="1" x14ac:dyDescent="0.3">
      <c r="A114" s="189" t="s">
        <v>156</v>
      </c>
      <c r="B114" s="190" t="str">
        <f>VLOOKUP(A114,ЛектораИнформация!$B$9:$E$90,2,0)</f>
        <v>Київ</v>
      </c>
      <c r="C114" s="190" t="str">
        <f>VLOOKUP(A114,ЛектораИнформация!$B$9:$E$90,3,0)</f>
        <v xml:space="preserve">Україна </v>
      </c>
      <c r="D114" s="190" t="str">
        <f>VLOOKUP(A114,ЛектораИнформация!$B$9:$E$90,4,0)</f>
        <v xml:space="preserve">вул. Кловський узвіз, 13А </v>
      </c>
      <c r="F114" s="206" t="s">
        <v>156</v>
      </c>
      <c r="G114" s="210">
        <v>6211.18</v>
      </c>
      <c r="H114" s="210">
        <v>0</v>
      </c>
      <c r="I114" s="207" t="str">
        <f t="shared" ref="I114:I117" si="70">B114</f>
        <v>Київ</v>
      </c>
      <c r="J114" s="207" t="str">
        <f t="shared" ref="J114:J117" si="71">C114</f>
        <v xml:space="preserve">Україна </v>
      </c>
      <c r="K114" s="208" t="str">
        <f t="shared" ref="K114:K117" si="72">D114</f>
        <v xml:space="preserve">вул. Кловський узвіз, 13А </v>
      </c>
      <c r="O114" s="193" t="str">
        <f t="shared" si="48"/>
        <v>ок</v>
      </c>
      <c r="R114" s="235" t="s">
        <v>156</v>
      </c>
      <c r="S114" s="236">
        <v>6211.18</v>
      </c>
      <c r="T114" s="237">
        <v>0</v>
      </c>
      <c r="U114" s="188" t="s">
        <v>204</v>
      </c>
      <c r="V114" s="188" t="s">
        <v>202</v>
      </c>
      <c r="W114" s="188" t="s">
        <v>258</v>
      </c>
    </row>
    <row r="115" spans="1:23" s="188" customFormat="1" hidden="1" outlineLevel="1" x14ac:dyDescent="0.3">
      <c r="A115" s="189" t="s">
        <v>157</v>
      </c>
      <c r="B115" s="191" t="s">
        <v>51</v>
      </c>
      <c r="C115" s="191" t="s">
        <v>11</v>
      </c>
      <c r="D115" s="191" t="s">
        <v>52</v>
      </c>
      <c r="F115" s="206" t="s">
        <v>157</v>
      </c>
      <c r="G115" s="210">
        <v>42236.02</v>
      </c>
      <c r="H115" s="210">
        <v>6169.78</v>
      </c>
      <c r="I115" s="207" t="str">
        <f t="shared" si="70"/>
        <v>М. Тернопіль</v>
      </c>
      <c r="J115" s="207" t="str">
        <f t="shared" si="71"/>
        <v>Україна</v>
      </c>
      <c r="K115" s="208" t="str">
        <f t="shared" si="72"/>
        <v>Вул. Клінична 1</v>
      </c>
      <c r="O115" s="193" t="str">
        <f t="shared" si="48"/>
        <v>ок</v>
      </c>
      <c r="R115" s="235" t="s">
        <v>157</v>
      </c>
      <c r="S115" s="236">
        <v>42236.02</v>
      </c>
      <c r="T115" s="237">
        <v>6169.78</v>
      </c>
      <c r="U115" s="188" t="s">
        <v>51</v>
      </c>
      <c r="V115" s="188" t="s">
        <v>11</v>
      </c>
      <c r="W115" s="188" t="s">
        <v>52</v>
      </c>
    </row>
    <row r="116" spans="1:23" s="188" customFormat="1" hidden="1" outlineLevel="1" x14ac:dyDescent="0.3">
      <c r="A116" s="189" t="s">
        <v>158</v>
      </c>
      <c r="B116" s="190" t="str">
        <f>VLOOKUP(A116,ЛектораИнформация!$B$9:$E$90,2,0)</f>
        <v xml:space="preserve">Дніпро </v>
      </c>
      <c r="C116" s="190" t="str">
        <f>VLOOKUP(A116,ЛектораИнформация!$B$9:$E$90,3,0)</f>
        <v xml:space="preserve">Україна </v>
      </c>
      <c r="D116" s="190" t="str">
        <f>VLOOKUP(A116,ЛектораИнформация!$B$9:$E$90,4,0)</f>
        <v xml:space="preserve">пр. Воронцова, 29 </v>
      </c>
      <c r="F116" s="206" t="s">
        <v>158</v>
      </c>
      <c r="G116" s="210">
        <v>6211.18</v>
      </c>
      <c r="H116" s="210">
        <v>0</v>
      </c>
      <c r="I116" s="207" t="str">
        <f t="shared" si="70"/>
        <v xml:space="preserve">Дніпро </v>
      </c>
      <c r="J116" s="207" t="str">
        <f t="shared" si="71"/>
        <v xml:space="preserve">Україна </v>
      </c>
      <c r="K116" s="208" t="str">
        <f t="shared" si="72"/>
        <v xml:space="preserve">пр. Воронцова, 29 </v>
      </c>
      <c r="O116" s="193" t="str">
        <f t="shared" si="48"/>
        <v>ок</v>
      </c>
      <c r="R116" s="235" t="s">
        <v>158</v>
      </c>
      <c r="S116" s="236">
        <v>6211.18</v>
      </c>
      <c r="T116" s="237">
        <v>0</v>
      </c>
      <c r="U116" s="188" t="s">
        <v>248</v>
      </c>
      <c r="V116" s="188" t="s">
        <v>202</v>
      </c>
      <c r="W116" s="188" t="s">
        <v>249</v>
      </c>
    </row>
    <row r="117" spans="1:23" s="188" customFormat="1" hidden="1" outlineLevel="1" x14ac:dyDescent="0.3">
      <c r="A117" s="189" t="s">
        <v>159</v>
      </c>
      <c r="B117" s="190" t="str">
        <f>VLOOKUP(A117,ЛектораИнформация!$B$9:$E$90,2,0)</f>
        <v>Чернівці</v>
      </c>
      <c r="C117" s="190" t="str">
        <f>VLOOKUP(A117,ЛектораИнформация!$B$9:$E$90,3,0)</f>
        <v xml:space="preserve">Україна </v>
      </c>
      <c r="D117" s="190" t="str">
        <f>VLOOKUP(A117,ЛектораИнформация!$B$9:$E$90,4,0)</f>
        <v xml:space="preserve">вул.  Федьковича, 50 </v>
      </c>
      <c r="F117" s="206" t="s">
        <v>159</v>
      </c>
      <c r="G117" s="210">
        <v>6211.18</v>
      </c>
      <c r="H117" s="210">
        <v>0</v>
      </c>
      <c r="I117" s="207" t="str">
        <f t="shared" si="70"/>
        <v>Чернівці</v>
      </c>
      <c r="J117" s="207" t="str">
        <f t="shared" si="71"/>
        <v xml:space="preserve">Україна </v>
      </c>
      <c r="K117" s="208" t="str">
        <f t="shared" si="72"/>
        <v xml:space="preserve">вул.  Федьковича, 50 </v>
      </c>
      <c r="O117" s="193" t="str">
        <f t="shared" si="48"/>
        <v>ок</v>
      </c>
      <c r="R117" s="235" t="s">
        <v>159</v>
      </c>
      <c r="S117" s="236">
        <v>6211.18</v>
      </c>
      <c r="T117" s="237">
        <v>0</v>
      </c>
      <c r="U117" s="188" t="s">
        <v>206</v>
      </c>
      <c r="V117" s="188" t="s">
        <v>202</v>
      </c>
      <c r="W117" s="188" t="s">
        <v>207</v>
      </c>
    </row>
    <row r="118" spans="1:23" s="188" customFormat="1" hidden="1" outlineLevel="1" x14ac:dyDescent="0.3">
      <c r="A118" s="189" t="s">
        <v>160</v>
      </c>
      <c r="B118" s="190" t="str">
        <f>VLOOKUP(A118,ЛектораИнформация!$B$9:$E$90,2,0)</f>
        <v>Київ</v>
      </c>
      <c r="C118" s="190" t="str">
        <f>VLOOKUP(A118,ЛектораИнформация!$B$9:$E$90,3,0)</f>
        <v xml:space="preserve">Україна </v>
      </c>
      <c r="D118" s="190" t="str">
        <f>VLOOKUP(A118,ЛектораИнформация!$B$9:$E$90,4,0)</f>
        <v>вул. Кучера Василя 5</v>
      </c>
      <c r="F118" s="206"/>
      <c r="G118" s="210"/>
      <c r="H118" s="210"/>
      <c r="I118" s="207"/>
      <c r="J118" s="207"/>
      <c r="K118" s="208"/>
      <c r="O118" s="193" t="str">
        <f t="shared" si="48"/>
        <v>ОШИБКА</v>
      </c>
      <c r="R118" s="235"/>
      <c r="S118" s="236"/>
      <c r="T118" s="237"/>
    </row>
    <row r="119" spans="1:23" s="188" customFormat="1" hidden="1" outlineLevel="1" x14ac:dyDescent="0.3">
      <c r="A119" s="189" t="s">
        <v>161</v>
      </c>
      <c r="B119" s="190" t="str">
        <f>VLOOKUP(A119,ЛектораИнформация!$B$9:$E$90,2,0)</f>
        <v xml:space="preserve">Львів </v>
      </c>
      <c r="C119" s="190" t="str">
        <f>VLOOKUP(A119,ЛектораИнформация!$B$9:$E$90,3,0)</f>
        <v xml:space="preserve">Україна </v>
      </c>
      <c r="D119" s="190" t="str">
        <f>VLOOKUP(A119,ЛектораИнформация!$B$9:$E$90,4,0)</f>
        <v xml:space="preserve">вул.  Острозького, 1 </v>
      </c>
      <c r="F119" s="206" t="s">
        <v>161</v>
      </c>
      <c r="G119" s="210">
        <v>3726.71</v>
      </c>
      <c r="H119" s="210">
        <v>0</v>
      </c>
      <c r="I119" s="207" t="str">
        <f t="shared" ref="I119:I121" si="73">B119</f>
        <v xml:space="preserve">Львів </v>
      </c>
      <c r="J119" s="207" t="str">
        <f t="shared" ref="J119:J121" si="74">C119</f>
        <v xml:space="preserve">Україна </v>
      </c>
      <c r="K119" s="208" t="str">
        <f t="shared" ref="K119:K121" si="75">D119</f>
        <v xml:space="preserve">вул.  Острозького, 1 </v>
      </c>
      <c r="O119" s="193" t="str">
        <f t="shared" si="48"/>
        <v>ок</v>
      </c>
      <c r="R119" s="235" t="s">
        <v>161</v>
      </c>
      <c r="S119" s="236">
        <v>3726.71</v>
      </c>
      <c r="T119" s="237">
        <v>0</v>
      </c>
      <c r="U119" s="188" t="s">
        <v>216</v>
      </c>
      <c r="V119" s="188" t="s">
        <v>202</v>
      </c>
      <c r="W119" s="188" t="s">
        <v>217</v>
      </c>
    </row>
    <row r="120" spans="1:23" s="188" customFormat="1" hidden="1" outlineLevel="1" x14ac:dyDescent="0.3">
      <c r="A120" s="189" t="s">
        <v>162</v>
      </c>
      <c r="B120" s="191" t="s">
        <v>53</v>
      </c>
      <c r="C120" s="191" t="s">
        <v>11</v>
      </c>
      <c r="D120" s="191" t="s">
        <v>54</v>
      </c>
      <c r="F120" s="206" t="s">
        <v>162</v>
      </c>
      <c r="G120" s="210">
        <v>4968.9399999999996</v>
      </c>
      <c r="H120" s="210">
        <v>0</v>
      </c>
      <c r="I120" s="207" t="str">
        <f t="shared" si="73"/>
        <v>М. Івано-Франківськ</v>
      </c>
      <c r="J120" s="207" t="str">
        <f t="shared" si="74"/>
        <v>Україна</v>
      </c>
      <c r="K120" s="208" t="str">
        <f t="shared" si="75"/>
        <v>Вул. Довга 42</v>
      </c>
      <c r="O120" s="193" t="str">
        <f t="shared" si="48"/>
        <v>ок</v>
      </c>
      <c r="R120" s="235" t="s">
        <v>162</v>
      </c>
      <c r="S120" s="236">
        <v>4968.9399999999996</v>
      </c>
      <c r="T120" s="237">
        <v>0</v>
      </c>
      <c r="U120" s="188" t="s">
        <v>53</v>
      </c>
      <c r="V120" s="188" t="s">
        <v>11</v>
      </c>
      <c r="W120" s="188" t="s">
        <v>54</v>
      </c>
    </row>
    <row r="121" spans="1:23" s="188" customFormat="1" hidden="1" outlineLevel="1" x14ac:dyDescent="0.3">
      <c r="A121" s="189" t="s">
        <v>163</v>
      </c>
      <c r="B121" s="190" t="str">
        <f>VLOOKUP(A121,ЛектораИнформация!$B$9:$E$90,2,0)</f>
        <v xml:space="preserve">Одеса </v>
      </c>
      <c r="C121" s="190" t="str">
        <f>VLOOKUP(A121,ЛектораИнформация!$B$9:$E$90,3,0)</f>
        <v xml:space="preserve">Україна </v>
      </c>
      <c r="D121" s="190" t="str">
        <f>VLOOKUP(A121,ЛектораИнформация!$B$9:$E$90,4,0)</f>
        <v xml:space="preserve">вул.  Заболотного, 26 </v>
      </c>
      <c r="F121" s="206" t="s">
        <v>163</v>
      </c>
      <c r="G121" s="210">
        <v>4347.83</v>
      </c>
      <c r="H121" s="210">
        <v>0</v>
      </c>
      <c r="I121" s="207" t="str">
        <f t="shared" si="73"/>
        <v xml:space="preserve">Одеса </v>
      </c>
      <c r="J121" s="207" t="str">
        <f t="shared" si="74"/>
        <v xml:space="preserve">Україна </v>
      </c>
      <c r="K121" s="208" t="str">
        <f t="shared" si="75"/>
        <v xml:space="preserve">вул.  Заболотного, 26 </v>
      </c>
      <c r="O121" s="193" t="str">
        <f t="shared" si="48"/>
        <v>ок</v>
      </c>
      <c r="R121" s="235" t="s">
        <v>163</v>
      </c>
      <c r="S121" s="236">
        <v>4347.83</v>
      </c>
      <c r="T121" s="237">
        <v>0</v>
      </c>
      <c r="U121" s="188" t="s">
        <v>260</v>
      </c>
      <c r="V121" s="188" t="s">
        <v>202</v>
      </c>
      <c r="W121" s="188" t="s">
        <v>261</v>
      </c>
    </row>
    <row r="122" spans="1:23" s="188" customFormat="1" hidden="1" outlineLevel="1" x14ac:dyDescent="0.3">
      <c r="A122" s="189" t="s">
        <v>164</v>
      </c>
      <c r="B122" s="190" t="s">
        <v>1011</v>
      </c>
      <c r="C122" s="190" t="str">
        <f>VLOOKUP(A122,ЛектораИнформация!$B$9:$E$90,3,0)</f>
        <v xml:space="preserve">Україна </v>
      </c>
      <c r="D122" s="190" t="s">
        <v>1010</v>
      </c>
      <c r="F122" s="206"/>
      <c r="G122" s="210"/>
      <c r="H122" s="210"/>
      <c r="I122" s="207"/>
      <c r="J122" s="207"/>
      <c r="K122" s="208"/>
      <c r="O122" s="193" t="str">
        <f t="shared" si="48"/>
        <v>ОШИБКА</v>
      </c>
      <c r="R122" s="235"/>
      <c r="S122" s="236"/>
      <c r="T122" s="237"/>
    </row>
    <row r="123" spans="1:23" s="188" customFormat="1" hidden="1" outlineLevel="1" x14ac:dyDescent="0.3">
      <c r="A123" s="189" t="s">
        <v>165</v>
      </c>
      <c r="B123" s="190" t="str">
        <f>VLOOKUP(A123,ЛектораИнформация!$B$9:$E$90,2,0)</f>
        <v>Київ</v>
      </c>
      <c r="C123" s="190" t="str">
        <f>VLOOKUP(A123,ЛектораИнформация!$B$9:$E$90,3,0)</f>
        <v xml:space="preserve">Україна </v>
      </c>
      <c r="D123" s="190" t="str">
        <f>VLOOKUP(A123,ЛектораИнформация!$B$9:$E$90,4,0)</f>
        <v>вул. Черновола, 28/1</v>
      </c>
      <c r="F123" s="206" t="s">
        <v>165</v>
      </c>
      <c r="G123" s="210">
        <v>7453.42</v>
      </c>
      <c r="H123" s="210">
        <v>0</v>
      </c>
      <c r="I123" s="207" t="str">
        <f t="shared" ref="I123:I125" si="76">B123</f>
        <v>Київ</v>
      </c>
      <c r="J123" s="207" t="str">
        <f t="shared" ref="J123:J125" si="77">C123</f>
        <v xml:space="preserve">Україна </v>
      </c>
      <c r="K123" s="208" t="str">
        <f t="shared" ref="K123:K125" si="78">D123</f>
        <v>вул. Черновола, 28/1</v>
      </c>
      <c r="O123" s="193" t="str">
        <f t="shared" si="48"/>
        <v>ок</v>
      </c>
      <c r="R123" s="235" t="s">
        <v>165</v>
      </c>
      <c r="S123" s="236">
        <v>7453.42</v>
      </c>
      <c r="T123" s="237">
        <v>0</v>
      </c>
      <c r="U123" s="188" t="s">
        <v>204</v>
      </c>
      <c r="V123" s="188" t="s">
        <v>202</v>
      </c>
      <c r="W123" s="188" t="s">
        <v>262</v>
      </c>
    </row>
    <row r="124" spans="1:23" s="188" customFormat="1" hidden="1" outlineLevel="1" x14ac:dyDescent="0.3">
      <c r="A124" s="189" t="s">
        <v>166</v>
      </c>
      <c r="B124" s="190" t="str">
        <f>VLOOKUP(A124,ЛектораИнформация!$B$9:$E$90,2,0)</f>
        <v xml:space="preserve">Харків </v>
      </c>
      <c r="C124" s="190" t="str">
        <f>VLOOKUP(A124,ЛектораИнформация!$B$9:$E$90,3,0)</f>
        <v xml:space="preserve">Україна </v>
      </c>
      <c r="D124" s="190" t="str">
        <f>VLOOKUP(A124,ЛектораИнформация!$B$9:$E$90,4,0)</f>
        <v>Помірки, 27</v>
      </c>
      <c r="F124" s="206" t="s">
        <v>166</v>
      </c>
      <c r="G124" s="210">
        <v>18633.54</v>
      </c>
      <c r="H124" s="210">
        <v>8022.5</v>
      </c>
      <c r="I124" s="207" t="str">
        <f t="shared" si="76"/>
        <v xml:space="preserve">Харків </v>
      </c>
      <c r="J124" s="207" t="str">
        <f t="shared" si="77"/>
        <v xml:space="preserve">Україна </v>
      </c>
      <c r="K124" s="208" t="str">
        <f t="shared" si="78"/>
        <v>Помірки, 27</v>
      </c>
      <c r="O124" s="193" t="str">
        <f t="shared" si="48"/>
        <v>ок</v>
      </c>
      <c r="R124" s="235" t="s">
        <v>166</v>
      </c>
      <c r="S124" s="236">
        <v>18633.54</v>
      </c>
      <c r="T124" s="237">
        <v>8022.5</v>
      </c>
      <c r="U124" s="188" t="s">
        <v>214</v>
      </c>
      <c r="V124" s="188" t="s">
        <v>202</v>
      </c>
      <c r="W124" s="188" t="s">
        <v>263</v>
      </c>
    </row>
    <row r="125" spans="1:23" s="188" customFormat="1" hidden="1" outlineLevel="1" x14ac:dyDescent="0.3">
      <c r="A125" s="189" t="s">
        <v>167</v>
      </c>
      <c r="B125" s="190" t="str">
        <f>VLOOKUP(A125,ЛектораИнформация!$B$9:$E$90,2,0)</f>
        <v xml:space="preserve">Одеса </v>
      </c>
      <c r="C125" s="190" t="str">
        <f>VLOOKUP(A125,ЛектораИнформация!$B$9:$E$90,3,0)</f>
        <v xml:space="preserve">Україна </v>
      </c>
      <c r="D125" s="190" t="str">
        <f>VLOOKUP(A125,ЛектораИнформация!$B$9:$E$90,4,0)</f>
        <v xml:space="preserve">вул.  Заболотного, 26 </v>
      </c>
      <c r="F125" s="206" t="s">
        <v>167</v>
      </c>
      <c r="G125" s="210">
        <v>2484.4699999999998</v>
      </c>
      <c r="H125" s="210">
        <v>0</v>
      </c>
      <c r="I125" s="207" t="str">
        <f t="shared" si="76"/>
        <v xml:space="preserve">Одеса </v>
      </c>
      <c r="J125" s="207" t="str">
        <f t="shared" si="77"/>
        <v xml:space="preserve">Україна </v>
      </c>
      <c r="K125" s="208" t="str">
        <f t="shared" si="78"/>
        <v xml:space="preserve">вул.  Заболотного, 26 </v>
      </c>
      <c r="O125" s="193" t="str">
        <f t="shared" si="48"/>
        <v>ок</v>
      </c>
      <c r="R125" s="235" t="s">
        <v>167</v>
      </c>
      <c r="S125" s="236">
        <v>2484.4699999999998</v>
      </c>
      <c r="T125" s="237">
        <v>0</v>
      </c>
      <c r="U125" s="188" t="s">
        <v>260</v>
      </c>
      <c r="V125" s="188" t="s">
        <v>202</v>
      </c>
      <c r="W125" s="188" t="s">
        <v>261</v>
      </c>
    </row>
    <row r="126" spans="1:23" s="188" customFormat="1" hidden="1" outlineLevel="1" x14ac:dyDescent="0.3">
      <c r="A126" s="189" t="s">
        <v>168</v>
      </c>
      <c r="B126" s="190" t="str">
        <f>VLOOKUP(A126,ЛектораИнформация!$B$9:$E$90,2,0)</f>
        <v xml:space="preserve">Суми </v>
      </c>
      <c r="C126" s="190" t="str">
        <f>VLOOKUP(A126,ЛектораИнформация!$B$9:$E$90,3,0)</f>
        <v xml:space="preserve">Україна </v>
      </c>
      <c r="D126" s="190" t="str">
        <f>VLOOKUP(A126,ЛектораИнформация!$B$9:$E$90,4,0)</f>
        <v>вул. Ковпака, 22</v>
      </c>
      <c r="F126" s="206"/>
      <c r="G126" s="210"/>
      <c r="H126" s="210"/>
      <c r="I126" s="207"/>
      <c r="J126" s="207"/>
      <c r="K126" s="208"/>
      <c r="O126" s="193" t="str">
        <f t="shared" si="48"/>
        <v>ОШИБКА</v>
      </c>
      <c r="R126" s="235"/>
      <c r="S126" s="236"/>
      <c r="T126" s="237"/>
    </row>
    <row r="127" spans="1:23" s="188" customFormat="1" hidden="1" outlineLevel="1" x14ac:dyDescent="0.3">
      <c r="A127" s="189" t="s">
        <v>169</v>
      </c>
      <c r="B127" s="190" t="str">
        <f>VLOOKUP(A127,ЛектораИнформация!$B$9:$E$90,2,0)</f>
        <v xml:space="preserve">Харків </v>
      </c>
      <c r="C127" s="190" t="str">
        <f>VLOOKUP(A127,ЛектораИнформация!$B$9:$E$90,3,0)</f>
        <v xml:space="preserve">Україна </v>
      </c>
      <c r="D127" s="190" t="str">
        <f>VLOOKUP(A127,ЛектораИнформация!$B$9:$E$90,4,0)</f>
        <v xml:space="preserve">вул. Помірки, 27 </v>
      </c>
      <c r="F127" s="206"/>
      <c r="G127" s="210"/>
      <c r="H127" s="210"/>
      <c r="I127" s="207"/>
      <c r="J127" s="207"/>
      <c r="K127" s="208"/>
      <c r="O127" s="193" t="str">
        <f t="shared" si="48"/>
        <v>ОШИБКА</v>
      </c>
      <c r="R127" s="235"/>
      <c r="S127" s="236"/>
      <c r="T127" s="237"/>
    </row>
    <row r="128" spans="1:23" s="188" customFormat="1" hidden="1" outlineLevel="1" x14ac:dyDescent="0.3">
      <c r="A128" s="189" t="s">
        <v>170</v>
      </c>
      <c r="B128" s="190" t="str">
        <f>VLOOKUP(A128,ЛектораИнформация!$B$9:$E$90,2,0)</f>
        <v xml:space="preserve">Запоріжжя </v>
      </c>
      <c r="C128" s="190" t="str">
        <f>VLOOKUP(A128,ЛектораИнформация!$B$9:$E$90,3,0)</f>
        <v xml:space="preserve">Україна </v>
      </c>
      <c r="D128" s="190" t="str">
        <f>VLOOKUP(A128,ЛектораИнформация!$B$9:$E$90,4,0)</f>
        <v>ул. Социалистическая, 1</v>
      </c>
      <c r="F128" s="206"/>
      <c r="G128" s="210"/>
      <c r="H128" s="210"/>
      <c r="I128" s="207"/>
      <c r="J128" s="207"/>
      <c r="K128" s="208"/>
      <c r="O128" s="193" t="str">
        <f t="shared" si="48"/>
        <v>ОШИБКА</v>
      </c>
      <c r="R128" s="235"/>
      <c r="S128" s="236"/>
      <c r="T128" s="237"/>
    </row>
    <row r="129" spans="1:23" s="188" customFormat="1" hidden="1" outlineLevel="1" x14ac:dyDescent="0.3">
      <c r="A129" s="189" t="s">
        <v>171</v>
      </c>
      <c r="B129" s="190" t="str">
        <f>VLOOKUP(A129,ЛектораИнформация!$B$9:$E$90,2,0)</f>
        <v xml:space="preserve">Львів </v>
      </c>
      <c r="C129" s="190" t="str">
        <f>VLOOKUP(A129,ЛектораИнформация!$B$9:$E$90,3,0)</f>
        <v xml:space="preserve">Україна </v>
      </c>
      <c r="D129" s="190" t="str">
        <f>VLOOKUP(A129,ЛектораИнформация!$B$9:$E$90,4,0)</f>
        <v xml:space="preserve">вул.  Острозького, 1 </v>
      </c>
      <c r="F129" s="206"/>
      <c r="G129" s="210"/>
      <c r="H129" s="210"/>
      <c r="I129" s="207"/>
      <c r="J129" s="207"/>
      <c r="K129" s="208"/>
      <c r="O129" s="193" t="str">
        <f t="shared" si="48"/>
        <v>ОШИБКА</v>
      </c>
      <c r="R129" s="235"/>
      <c r="S129" s="236"/>
      <c r="T129" s="237"/>
    </row>
    <row r="130" spans="1:23" hidden="1" outlineLevel="1" x14ac:dyDescent="0.3">
      <c r="A130" s="189"/>
      <c r="B130" s="190"/>
      <c r="C130" s="190"/>
      <c r="D130" s="190"/>
      <c r="F130" s="227" t="s">
        <v>2746</v>
      </c>
      <c r="G130" s="209">
        <v>4968.9399999999996</v>
      </c>
      <c r="H130" s="209">
        <v>0</v>
      </c>
      <c r="I130" s="228" t="str">
        <f t="shared" ref="I130:I131" si="79">U130</f>
        <v>Луцьк</v>
      </c>
      <c r="J130" s="228" t="s">
        <v>11</v>
      </c>
      <c r="K130" s="229" t="str">
        <f t="shared" ref="K130:K131" si="80">W130</f>
        <v>вул. М. Вовчка, 32</v>
      </c>
      <c r="O130" s="193" t="str">
        <f t="shared" si="48"/>
        <v>ОШИБКА</v>
      </c>
      <c r="R130" s="202" t="s">
        <v>2746</v>
      </c>
      <c r="S130" s="232">
        <v>4968.9399999999996</v>
      </c>
      <c r="T130" s="233">
        <v>0</v>
      </c>
      <c r="U130" s="202" t="s">
        <v>2857</v>
      </c>
      <c r="V130" s="203" t="s">
        <v>11</v>
      </c>
      <c r="W130" s="202" t="s">
        <v>2858</v>
      </c>
    </row>
    <row r="131" spans="1:23" hidden="1" outlineLevel="1" x14ac:dyDescent="0.3">
      <c r="A131" s="189"/>
      <c r="B131" s="190"/>
      <c r="C131" s="190"/>
      <c r="D131" s="190"/>
      <c r="F131" s="227" t="s">
        <v>2747</v>
      </c>
      <c r="G131" s="209">
        <v>14906.84</v>
      </c>
      <c r="H131" s="209">
        <v>0</v>
      </c>
      <c r="I131" s="228" t="str">
        <f t="shared" si="79"/>
        <v>Київ</v>
      </c>
      <c r="J131" s="228" t="s">
        <v>11</v>
      </c>
      <c r="K131" s="229" t="str">
        <f t="shared" si="80"/>
        <v xml:space="preserve">вул. Княжий Затон, 9, кв. 65 </v>
      </c>
      <c r="O131" s="193" t="str">
        <f t="shared" si="48"/>
        <v>ОШИБКА</v>
      </c>
      <c r="R131" s="202" t="s">
        <v>2747</v>
      </c>
      <c r="S131" s="232">
        <v>14906.84</v>
      </c>
      <c r="T131" s="233">
        <v>0</v>
      </c>
      <c r="U131" s="202" t="s">
        <v>204</v>
      </c>
      <c r="V131" s="203" t="s">
        <v>11</v>
      </c>
      <c r="W131" s="202" t="s">
        <v>2859</v>
      </c>
    </row>
    <row r="132" spans="1:23" s="188" customFormat="1" hidden="1" outlineLevel="1" x14ac:dyDescent="0.3">
      <c r="A132" s="189" t="s">
        <v>172</v>
      </c>
      <c r="B132" s="190" t="str">
        <f>VLOOKUP(A132,ЛектораИнформация!$B$9:$E$90,2,0)</f>
        <v>Київ</v>
      </c>
      <c r="C132" s="190" t="str">
        <f>VLOOKUP(A132,ЛектораИнформация!$B$9:$E$90,3,0)</f>
        <v xml:space="preserve">Україна </v>
      </c>
      <c r="D132" s="190" t="str">
        <f>VLOOKUP(A132,ЛектораИнформация!$B$9:$E$90,4,0)</f>
        <v>Вознесенський узвіз, 22</v>
      </c>
      <c r="F132" s="206" t="s">
        <v>172</v>
      </c>
      <c r="G132" s="210">
        <v>14906.82</v>
      </c>
      <c r="H132" s="210">
        <v>0</v>
      </c>
      <c r="I132" s="207" t="str">
        <f t="shared" ref="I132:I133" si="81">B132</f>
        <v>Київ</v>
      </c>
      <c r="J132" s="207" t="str">
        <f t="shared" ref="J132:J133" si="82">C132</f>
        <v xml:space="preserve">Україна </v>
      </c>
      <c r="K132" s="208" t="str">
        <f t="shared" ref="K132:K133" si="83">D132</f>
        <v>Вознесенський узвіз, 22</v>
      </c>
      <c r="O132" s="193" t="str">
        <f t="shared" si="48"/>
        <v>ок</v>
      </c>
      <c r="R132" s="235" t="s">
        <v>172</v>
      </c>
      <c r="S132" s="236">
        <v>14906.82</v>
      </c>
      <c r="T132" s="237">
        <v>0</v>
      </c>
      <c r="U132" s="188" t="s">
        <v>204</v>
      </c>
      <c r="V132" s="188" t="s">
        <v>202</v>
      </c>
      <c r="W132" s="188" t="s">
        <v>228</v>
      </c>
    </row>
    <row r="133" spans="1:23" s="188" customFormat="1" ht="28" hidden="1" outlineLevel="1" x14ac:dyDescent="0.3">
      <c r="A133" s="189" t="s">
        <v>173</v>
      </c>
      <c r="B133" s="190" t="str">
        <f>VLOOKUP(A133,ЛектораИнформация!$B$9:$E$90,2,0)</f>
        <v xml:space="preserve">Мукачево </v>
      </c>
      <c r="C133" s="190" t="str">
        <f>VLOOKUP(A133,ЛектораИнформация!$B$9:$E$90,3,0)</f>
        <v xml:space="preserve">Україна </v>
      </c>
      <c r="D133" s="190" t="str">
        <f>VLOOKUP(A133,ЛектораИнформация!$B$9:$E$90,4,0)</f>
        <v>вул.Пирогова 8-13 </v>
      </c>
      <c r="F133" s="206" t="s">
        <v>173</v>
      </c>
      <c r="G133" s="210">
        <v>4968.9399999999996</v>
      </c>
      <c r="H133" s="210">
        <v>0</v>
      </c>
      <c r="I133" s="207" t="str">
        <f t="shared" si="81"/>
        <v xml:space="preserve">Мукачево </v>
      </c>
      <c r="J133" s="207" t="str">
        <f t="shared" si="82"/>
        <v xml:space="preserve">Україна </v>
      </c>
      <c r="K133" s="208" t="str">
        <f t="shared" si="83"/>
        <v>вул.Пирогова 8-13 </v>
      </c>
      <c r="O133" s="193" t="str">
        <f t="shared" si="48"/>
        <v>ок</v>
      </c>
      <c r="R133" s="235" t="s">
        <v>173</v>
      </c>
      <c r="S133" s="236">
        <v>4968.9399999999996</v>
      </c>
      <c r="T133" s="237">
        <v>0</v>
      </c>
      <c r="U133" s="188" t="s">
        <v>222</v>
      </c>
      <c r="V133" s="188" t="s">
        <v>202</v>
      </c>
      <c r="W133" s="188" t="s">
        <v>267</v>
      </c>
    </row>
    <row r="134" spans="1:23" s="188" customFormat="1" hidden="1" outlineLevel="1" x14ac:dyDescent="0.3">
      <c r="A134" s="189" t="s">
        <v>174</v>
      </c>
      <c r="B134" s="190" t="str">
        <f>VLOOKUP(A134,ЛектораИнформация!$B$9:$E$90,2,0)</f>
        <v xml:space="preserve">Харків </v>
      </c>
      <c r="C134" s="190" t="str">
        <f>VLOOKUP(A134,ЛектораИнформация!$B$9:$E$90,3,0)</f>
        <v xml:space="preserve">Україна </v>
      </c>
      <c r="D134" s="190" t="str">
        <f>VLOOKUP(A134,ЛектораИнформация!$B$9:$E$90,4,0)</f>
        <v xml:space="preserve">пр. Любові Малої, 2А, </v>
      </c>
      <c r="F134" s="206"/>
      <c r="G134" s="210"/>
      <c r="H134" s="210"/>
      <c r="I134" s="207"/>
      <c r="J134" s="207"/>
      <c r="K134" s="208"/>
      <c r="O134" s="193" t="str">
        <f t="shared" si="48"/>
        <v>ОШИБКА</v>
      </c>
      <c r="R134" s="235"/>
      <c r="S134" s="236"/>
      <c r="T134" s="237"/>
    </row>
    <row r="135" spans="1:23" s="188" customFormat="1" hidden="1" outlineLevel="1" x14ac:dyDescent="0.3">
      <c r="A135" s="189" t="s">
        <v>175</v>
      </c>
      <c r="B135" s="190" t="str">
        <f>VLOOKUP(A135,ЛектораИнформация!$B$9:$E$90,2,0)</f>
        <v xml:space="preserve">Краматорськ </v>
      </c>
      <c r="C135" s="190" t="str">
        <f>VLOOKUP(A135,ЛектораИнформация!$B$9:$E$90,3,0)</f>
        <v xml:space="preserve">Україна </v>
      </c>
      <c r="D135" s="190" t="str">
        <f>VLOOKUP(A135,ЛектораИнформация!$B$9:$E$90,4,0)</f>
        <v> вул. Героїв України, 17</v>
      </c>
      <c r="F135" s="206" t="s">
        <v>175</v>
      </c>
      <c r="G135" s="210">
        <v>2484.4699999999998</v>
      </c>
      <c r="H135" s="210">
        <v>0</v>
      </c>
      <c r="I135" s="207" t="str">
        <f>B135</f>
        <v xml:space="preserve">Краматорськ </v>
      </c>
      <c r="J135" s="207" t="str">
        <f t="shared" ref="J135" si="84">C135</f>
        <v xml:space="preserve">Україна </v>
      </c>
      <c r="K135" s="208" t="str">
        <f t="shared" ref="K135" si="85">D135</f>
        <v> вул. Героїв України, 17</v>
      </c>
      <c r="O135" s="193" t="str">
        <f t="shared" ref="O135:O171" si="86">IF(A135&lt;&gt;F135,"ОШИБКА","ок")</f>
        <v>ок</v>
      </c>
      <c r="R135" s="235" t="s">
        <v>175</v>
      </c>
      <c r="S135" s="236">
        <v>2484.4699999999998</v>
      </c>
      <c r="T135" s="237">
        <v>0</v>
      </c>
      <c r="U135" s="188" t="s">
        <v>269</v>
      </c>
      <c r="V135" s="188" t="s">
        <v>202</v>
      </c>
      <c r="W135" s="188" t="s">
        <v>270</v>
      </c>
    </row>
    <row r="136" spans="1:23" s="188" customFormat="1" hidden="1" outlineLevel="1" x14ac:dyDescent="0.3">
      <c r="A136" s="189" t="s">
        <v>176</v>
      </c>
      <c r="B136" s="190" t="str">
        <f>VLOOKUP(A136,ЛектораИнформация!$B$9:$E$90,2,0)</f>
        <v>Київ</v>
      </c>
      <c r="C136" s="190" t="str">
        <f>VLOOKUP(A136,ЛектораИнформация!$B$9:$E$90,3,0)</f>
        <v xml:space="preserve">Україна </v>
      </c>
      <c r="D136" s="190" t="str">
        <f>VLOOKUP(A136,ЛектораИнформация!$B$9:$E$90,4,0)</f>
        <v>вул. Народного ополчення, 5</v>
      </c>
      <c r="F136" s="206"/>
      <c r="G136" s="210"/>
      <c r="H136" s="210"/>
      <c r="I136" s="207"/>
      <c r="J136" s="207"/>
      <c r="K136" s="208"/>
      <c r="O136" s="193" t="str">
        <f t="shared" si="86"/>
        <v>ОШИБКА</v>
      </c>
      <c r="R136" s="235"/>
      <c r="S136" s="236"/>
      <c r="T136" s="237"/>
    </row>
    <row r="137" spans="1:23" s="188" customFormat="1" hidden="1" outlineLevel="1" x14ac:dyDescent="0.3">
      <c r="A137" s="189" t="s">
        <v>177</v>
      </c>
      <c r="B137" s="190" t="str">
        <f>VLOOKUP(A137,ЛектораИнформация!$B$9:$E$90,2,0)</f>
        <v>Івано-Франківськ</v>
      </c>
      <c r="C137" s="190" t="str">
        <f>VLOOKUP(A137,ЛектораИнформация!$B$9:$E$90,3,0)</f>
        <v xml:space="preserve">Україна </v>
      </c>
      <c r="D137" s="190" t="str">
        <f>VLOOKUP(A137,ЛектораИнформация!$B$9:$E$90,4,0)</f>
        <v xml:space="preserve">вул.  Федьковича, 91 </v>
      </c>
      <c r="F137" s="206" t="s">
        <v>177</v>
      </c>
      <c r="G137" s="210">
        <v>9937.8799999999992</v>
      </c>
      <c r="H137" s="210">
        <v>0</v>
      </c>
      <c r="I137" s="207" t="str">
        <f t="shared" ref="I137:I139" si="87">B137</f>
        <v>Івано-Франківськ</v>
      </c>
      <c r="J137" s="207" t="str">
        <f t="shared" ref="J137:J139" si="88">C137</f>
        <v xml:space="preserve">Україна </v>
      </c>
      <c r="K137" s="208" t="str">
        <f t="shared" ref="K137:K139" si="89">D137</f>
        <v xml:space="preserve">вул.  Федьковича, 91 </v>
      </c>
      <c r="O137" s="193" t="str">
        <f t="shared" si="86"/>
        <v>ок</v>
      </c>
      <c r="R137" s="235" t="s">
        <v>177</v>
      </c>
      <c r="S137" s="236">
        <v>9937.8799999999992</v>
      </c>
      <c r="T137" s="237">
        <v>0</v>
      </c>
      <c r="U137" s="188" t="s">
        <v>238</v>
      </c>
      <c r="V137" s="188" t="s">
        <v>202</v>
      </c>
      <c r="W137" s="188" t="s">
        <v>239</v>
      </c>
    </row>
    <row r="138" spans="1:23" s="188" customFormat="1" hidden="1" outlineLevel="1" x14ac:dyDescent="0.3">
      <c r="A138" s="189" t="s">
        <v>178</v>
      </c>
      <c r="B138" s="190" t="str">
        <f>VLOOKUP(A138,ЛектораИнформация!$B$9:$E$90,2,0)</f>
        <v xml:space="preserve">Запоріжжя </v>
      </c>
      <c r="C138" s="190" t="str">
        <f>VLOOKUP(A138,ЛектораИнформация!$B$9:$E$90,3,0)</f>
        <v xml:space="preserve">Україна </v>
      </c>
      <c r="D138" s="190" t="str">
        <f>VLOOKUP(A138,ЛектораИнформация!$B$9:$E$90,4,0)</f>
        <v xml:space="preserve">пр. Ленина, 230 </v>
      </c>
      <c r="F138" s="206" t="s">
        <v>178</v>
      </c>
      <c r="G138" s="210">
        <v>9937.89</v>
      </c>
      <c r="H138" s="210">
        <v>1027.97</v>
      </c>
      <c r="I138" s="207" t="str">
        <f t="shared" si="87"/>
        <v xml:space="preserve">Запоріжжя </v>
      </c>
      <c r="J138" s="207" t="str">
        <f t="shared" si="88"/>
        <v xml:space="preserve">Україна </v>
      </c>
      <c r="K138" s="208" t="str">
        <f t="shared" si="89"/>
        <v xml:space="preserve">пр. Ленина, 230 </v>
      </c>
      <c r="O138" s="193" t="str">
        <f t="shared" si="86"/>
        <v>ок</v>
      </c>
      <c r="R138" s="235" t="s">
        <v>178</v>
      </c>
      <c r="S138" s="236">
        <v>9937.89</v>
      </c>
      <c r="T138" s="237">
        <v>1027.97</v>
      </c>
      <c r="U138" s="188" t="s">
        <v>212</v>
      </c>
      <c r="V138" s="188" t="s">
        <v>202</v>
      </c>
      <c r="W138" s="188" t="s">
        <v>241</v>
      </c>
    </row>
    <row r="139" spans="1:23" s="188" customFormat="1" hidden="1" outlineLevel="1" x14ac:dyDescent="0.3">
      <c r="A139" s="189" t="s">
        <v>179</v>
      </c>
      <c r="B139" s="190" t="str">
        <f>VLOOKUP(A139,ЛектораИнформация!$B$9:$E$90,2,0)</f>
        <v xml:space="preserve">Харків </v>
      </c>
      <c r="C139" s="190" t="str">
        <f>VLOOKUP(A139,ЛектораИнформация!$B$9:$E$90,3,0)</f>
        <v xml:space="preserve">Україна </v>
      </c>
      <c r="D139" s="190" t="str">
        <f>VLOOKUP(A139,ЛектораИнформация!$B$9:$E$90,4,0)</f>
        <v xml:space="preserve">пр. Незалежності, 13 </v>
      </c>
      <c r="F139" s="206" t="s">
        <v>179</v>
      </c>
      <c r="G139" s="210">
        <v>18633.54</v>
      </c>
      <c r="H139" s="210">
        <v>0</v>
      </c>
      <c r="I139" s="207" t="str">
        <f t="shared" si="87"/>
        <v xml:space="preserve">Харків </v>
      </c>
      <c r="J139" s="207" t="str">
        <f t="shared" si="88"/>
        <v xml:space="preserve">Україна </v>
      </c>
      <c r="K139" s="208" t="str">
        <f t="shared" si="89"/>
        <v xml:space="preserve">пр. Незалежності, 13 </v>
      </c>
      <c r="O139" s="193" t="str">
        <f t="shared" si="86"/>
        <v>ок</v>
      </c>
      <c r="R139" s="235" t="s">
        <v>179</v>
      </c>
      <c r="S139" s="236">
        <v>18633.54</v>
      </c>
      <c r="T139" s="237">
        <v>0</v>
      </c>
      <c r="U139" s="188" t="s">
        <v>214</v>
      </c>
      <c r="V139" s="188" t="s">
        <v>202</v>
      </c>
      <c r="W139" s="188" t="s">
        <v>272</v>
      </c>
    </row>
    <row r="140" spans="1:23" hidden="1" outlineLevel="1" x14ac:dyDescent="0.3">
      <c r="A140" s="189"/>
      <c r="B140" s="190"/>
      <c r="C140" s="190"/>
      <c r="D140" s="190"/>
      <c r="F140" s="227" t="s">
        <v>2748</v>
      </c>
      <c r="G140" s="209">
        <v>14906.84</v>
      </c>
      <c r="H140" s="209">
        <v>0</v>
      </c>
      <c r="I140" s="228" t="str">
        <f>U140</f>
        <v>Київ</v>
      </c>
      <c r="J140" s="228" t="s">
        <v>11</v>
      </c>
      <c r="K140" s="229" t="str">
        <f>W140</f>
        <v>вул. Тургєнівська, 83/85, кв. 40</v>
      </c>
      <c r="O140" s="193" t="str">
        <f t="shared" si="86"/>
        <v>ОШИБКА</v>
      </c>
      <c r="R140" s="202" t="s">
        <v>2748</v>
      </c>
      <c r="S140" s="232">
        <v>14906.84</v>
      </c>
      <c r="T140" s="233">
        <v>0</v>
      </c>
      <c r="U140" s="202" t="s">
        <v>204</v>
      </c>
      <c r="V140" s="203" t="s">
        <v>11</v>
      </c>
      <c r="W140" s="202" t="s">
        <v>2860</v>
      </c>
    </row>
    <row r="141" spans="1:23" s="188" customFormat="1" hidden="1" outlineLevel="1" x14ac:dyDescent="0.3">
      <c r="A141" s="189" t="s">
        <v>180</v>
      </c>
      <c r="B141" s="191" t="s">
        <v>56</v>
      </c>
      <c r="C141" s="191" t="s">
        <v>11</v>
      </c>
      <c r="D141" s="191" t="s">
        <v>57</v>
      </c>
      <c r="F141" s="206" t="s">
        <v>180</v>
      </c>
      <c r="G141" s="210">
        <v>24223.599999999999</v>
      </c>
      <c r="H141" s="210">
        <v>2764.82</v>
      </c>
      <c r="I141" s="207" t="str">
        <f t="shared" ref="I141:I145" si="90">B141</f>
        <v>М.Суми</v>
      </c>
      <c r="J141" s="207" t="str">
        <f t="shared" ref="J141:J145" si="91">C141</f>
        <v>Україна</v>
      </c>
      <c r="K141" s="208" t="str">
        <f t="shared" ref="K141:K145" si="92">D141</f>
        <v>Вул. Ковпака 18</v>
      </c>
      <c r="O141" s="193" t="str">
        <f t="shared" si="86"/>
        <v>ок</v>
      </c>
      <c r="R141" s="235" t="s">
        <v>180</v>
      </c>
      <c r="S141" s="236">
        <v>24223.599999999999</v>
      </c>
      <c r="T141" s="237">
        <v>2764.82</v>
      </c>
      <c r="U141" s="188" t="s">
        <v>56</v>
      </c>
      <c r="V141" s="188" t="s">
        <v>11</v>
      </c>
      <c r="W141" s="188" t="s">
        <v>57</v>
      </c>
    </row>
    <row r="142" spans="1:23" s="188" customFormat="1" hidden="1" outlineLevel="1" x14ac:dyDescent="0.3">
      <c r="A142" s="189" t="s">
        <v>181</v>
      </c>
      <c r="B142" s="190" t="str">
        <f>VLOOKUP(A142,ЛектораИнформация!$B$9:$E$90,2,0)</f>
        <v>Київ</v>
      </c>
      <c r="C142" s="190" t="str">
        <f>VLOOKUP(A142,ЛектораИнформация!$B$9:$E$90,3,0)</f>
        <v xml:space="preserve">Україна </v>
      </c>
      <c r="D142" s="190" t="str">
        <f>VLOOKUP(A142,ЛектораИнформация!$B$9:$E$90,4,0)</f>
        <v xml:space="preserve">вул.  Вишгородська, 6 </v>
      </c>
      <c r="F142" s="206" t="s">
        <v>181</v>
      </c>
      <c r="G142" s="210">
        <v>37888.199999999997</v>
      </c>
      <c r="H142" s="210">
        <v>1354.6</v>
      </c>
      <c r="I142" s="207" t="str">
        <f t="shared" si="90"/>
        <v>Київ</v>
      </c>
      <c r="J142" s="207" t="str">
        <f t="shared" si="91"/>
        <v xml:space="preserve">Україна </v>
      </c>
      <c r="K142" s="208" t="str">
        <f t="shared" si="92"/>
        <v xml:space="preserve">вул.  Вишгородська, 6 </v>
      </c>
      <c r="O142" s="193" t="str">
        <f t="shared" si="86"/>
        <v>ок</v>
      </c>
      <c r="R142" s="235" t="s">
        <v>181</v>
      </c>
      <c r="S142" s="236">
        <v>37888.199999999997</v>
      </c>
      <c r="T142" s="237">
        <v>1354.6</v>
      </c>
      <c r="U142" s="188" t="s">
        <v>204</v>
      </c>
      <c r="V142" s="188" t="s">
        <v>202</v>
      </c>
      <c r="W142" s="188" t="s">
        <v>273</v>
      </c>
    </row>
    <row r="143" spans="1:23" s="188" customFormat="1" hidden="1" outlineLevel="1" x14ac:dyDescent="0.3">
      <c r="A143" s="189" t="s">
        <v>182</v>
      </c>
      <c r="B143" s="191" t="s">
        <v>59</v>
      </c>
      <c r="C143" s="191" t="s">
        <v>11</v>
      </c>
      <c r="D143" s="191" t="s">
        <v>60</v>
      </c>
      <c r="F143" s="206" t="s">
        <v>182</v>
      </c>
      <c r="G143" s="210">
        <v>37267.08</v>
      </c>
      <c r="H143" s="210">
        <v>7145.77</v>
      </c>
      <c r="I143" s="207" t="str">
        <f t="shared" si="90"/>
        <v>М.Львів</v>
      </c>
      <c r="J143" s="207" t="str">
        <f t="shared" si="91"/>
        <v>Україна</v>
      </c>
      <c r="K143" s="208" t="str">
        <f t="shared" si="92"/>
        <v>Вул. Чупринки 45</v>
      </c>
      <c r="O143" s="193" t="str">
        <f t="shared" si="86"/>
        <v>ок</v>
      </c>
      <c r="R143" s="235" t="s">
        <v>182</v>
      </c>
      <c r="S143" s="236">
        <v>37267.08</v>
      </c>
      <c r="T143" s="237">
        <v>7145.77</v>
      </c>
      <c r="U143" s="188" t="s">
        <v>59</v>
      </c>
      <c r="V143" s="188" t="s">
        <v>11</v>
      </c>
      <c r="W143" s="188" t="s">
        <v>60</v>
      </c>
    </row>
    <row r="144" spans="1:23" s="188" customFormat="1" hidden="1" outlineLevel="1" x14ac:dyDescent="0.3">
      <c r="A144" s="189" t="s">
        <v>183</v>
      </c>
      <c r="B144" s="191" t="s">
        <v>62</v>
      </c>
      <c r="C144" s="191" t="s">
        <v>11</v>
      </c>
      <c r="D144" s="191" t="s">
        <v>63</v>
      </c>
      <c r="F144" s="206" t="s">
        <v>183</v>
      </c>
      <c r="G144" s="210">
        <v>4968.9399999999996</v>
      </c>
      <c r="H144" s="210">
        <v>7526.95</v>
      </c>
      <c r="I144" s="207" t="str">
        <f t="shared" si="90"/>
        <v>М. Житомир</v>
      </c>
      <c r="J144" s="207" t="str">
        <f t="shared" si="91"/>
        <v>Україна</v>
      </c>
      <c r="K144" s="208" t="str">
        <f t="shared" si="92"/>
        <v>Вул. Червоного Хреста 3</v>
      </c>
      <c r="O144" s="193" t="str">
        <f t="shared" si="86"/>
        <v>ок</v>
      </c>
      <c r="R144" s="235" t="s">
        <v>183</v>
      </c>
      <c r="S144" s="236">
        <v>4968.9399999999996</v>
      </c>
      <c r="T144" s="237">
        <v>7526.95</v>
      </c>
      <c r="U144" s="188" t="s">
        <v>62</v>
      </c>
      <c r="V144" s="188" t="s">
        <v>11</v>
      </c>
      <c r="W144" s="188" t="s">
        <v>63</v>
      </c>
    </row>
    <row r="145" spans="1:23" s="188" customFormat="1" hidden="1" outlineLevel="1" x14ac:dyDescent="0.3">
      <c r="A145" s="189" t="s">
        <v>184</v>
      </c>
      <c r="B145" s="190" t="str">
        <f>VLOOKUP(A145,ЛектораИнформация!$B$9:$E$90,2,0)</f>
        <v xml:space="preserve">Львів </v>
      </c>
      <c r="C145" s="190" t="str">
        <f>VLOOKUP(A145,ЛектораИнформация!$B$9:$E$90,3,0)</f>
        <v xml:space="preserve">Україна </v>
      </c>
      <c r="D145" s="190" t="str">
        <f>VLOOKUP(A145,ЛектораИнформация!$B$9:$E$90,4,0)</f>
        <v xml:space="preserve">вул.  Острозького, 1 </v>
      </c>
      <c r="F145" s="206" t="s">
        <v>184</v>
      </c>
      <c r="G145" s="210">
        <v>4968.9399999999996</v>
      </c>
      <c r="H145" s="210">
        <v>0</v>
      </c>
      <c r="I145" s="207" t="str">
        <f t="shared" si="90"/>
        <v xml:space="preserve">Львів </v>
      </c>
      <c r="J145" s="207" t="str">
        <f t="shared" si="91"/>
        <v xml:space="preserve">Україна </v>
      </c>
      <c r="K145" s="208" t="str">
        <f t="shared" si="92"/>
        <v xml:space="preserve">вул.  Острозького, 1 </v>
      </c>
      <c r="O145" s="193" t="str">
        <f t="shared" si="86"/>
        <v>ок</v>
      </c>
      <c r="R145" s="235" t="s">
        <v>184</v>
      </c>
      <c r="S145" s="236">
        <v>4968.9399999999996</v>
      </c>
      <c r="T145" s="237">
        <v>0</v>
      </c>
      <c r="U145" s="188" t="s">
        <v>216</v>
      </c>
      <c r="V145" s="188" t="s">
        <v>202</v>
      </c>
      <c r="W145" s="188" t="s">
        <v>217</v>
      </c>
    </row>
    <row r="146" spans="1:23" s="188" customFormat="1" hidden="1" outlineLevel="1" x14ac:dyDescent="0.3">
      <c r="A146" s="189" t="s">
        <v>185</v>
      </c>
      <c r="B146" s="190" t="str">
        <f>VLOOKUP(A146,ЛектораИнформация!$B$9:$E$90,2,0)</f>
        <v xml:space="preserve">Львів </v>
      </c>
      <c r="C146" s="190" t="str">
        <f>VLOOKUP(A146,ЛектораИнформация!$B$9:$E$90,3,0)</f>
        <v xml:space="preserve">Україна </v>
      </c>
      <c r="D146" s="190" t="str">
        <f>VLOOKUP(A146,ЛектораИнформация!$B$9:$E$90,4,0)</f>
        <v xml:space="preserve">вул.  Острозького, 1 </v>
      </c>
      <c r="F146" s="206"/>
      <c r="G146" s="210"/>
      <c r="H146" s="210"/>
      <c r="I146" s="207"/>
      <c r="J146" s="207"/>
      <c r="K146" s="208"/>
      <c r="O146" s="193" t="str">
        <f t="shared" si="86"/>
        <v>ОШИБКА</v>
      </c>
      <c r="R146" s="235"/>
      <c r="S146" s="236"/>
      <c r="T146" s="237"/>
    </row>
    <row r="147" spans="1:23" s="188" customFormat="1" hidden="1" outlineLevel="1" x14ac:dyDescent="0.3">
      <c r="A147" s="189" t="s">
        <v>186</v>
      </c>
      <c r="B147" s="190" t="str">
        <f>VLOOKUP(A147,ЛектораИнформация!$B$9:$E$90,2,0)</f>
        <v xml:space="preserve">Харків </v>
      </c>
      <c r="C147" s="190" t="str">
        <f>VLOOKUP(A147,ЛектораИнформация!$B$9:$E$90,3,0)</f>
        <v xml:space="preserve">Україна </v>
      </c>
      <c r="D147" s="190" t="str">
        <f>VLOOKUP(A147,ЛектораИнформация!$B$9:$E$90,4,0)</f>
        <v xml:space="preserve">вул. Помірки, 27 </v>
      </c>
      <c r="F147" s="206"/>
      <c r="G147" s="210"/>
      <c r="H147" s="210"/>
      <c r="I147" s="207"/>
      <c r="J147" s="207"/>
      <c r="K147" s="208"/>
      <c r="O147" s="193" t="str">
        <f t="shared" si="86"/>
        <v>ОШИБКА</v>
      </c>
      <c r="R147" s="235"/>
      <c r="S147" s="236"/>
      <c r="T147" s="237"/>
    </row>
    <row r="148" spans="1:23" s="188" customFormat="1" hidden="1" outlineLevel="1" x14ac:dyDescent="0.3">
      <c r="A148" s="189" t="s">
        <v>187</v>
      </c>
      <c r="B148" s="190" t="str">
        <f>VLOOKUP(A148,ЛектораИнформация!$B$9:$E$90,2,0)</f>
        <v xml:space="preserve">Харків </v>
      </c>
      <c r="C148" s="190" t="str">
        <f>VLOOKUP(A148,ЛектораИнформация!$B$9:$E$90,3,0)</f>
        <v xml:space="preserve">Україна </v>
      </c>
      <c r="D148" s="190" t="str">
        <f>VLOOKUP(A148,ЛектораИнформация!$B$9:$E$90,4,0)</f>
        <v xml:space="preserve">вул. Помірки, 27 </v>
      </c>
      <c r="F148" s="206"/>
      <c r="G148" s="210"/>
      <c r="H148" s="210"/>
      <c r="I148" s="207"/>
      <c r="J148" s="207"/>
      <c r="K148" s="208"/>
      <c r="O148" s="193" t="str">
        <f t="shared" si="86"/>
        <v>ОШИБКА</v>
      </c>
      <c r="R148" s="235"/>
      <c r="S148" s="236"/>
      <c r="T148" s="237"/>
    </row>
    <row r="149" spans="1:23" s="188" customFormat="1" hidden="1" outlineLevel="1" x14ac:dyDescent="0.3">
      <c r="A149" s="189" t="s">
        <v>188</v>
      </c>
      <c r="B149" s="190" t="str">
        <f>VLOOKUP(A149,ЛектораИнформация!$B$9:$E$90,2,0)</f>
        <v>Київ</v>
      </c>
      <c r="C149" s="190" t="str">
        <f>VLOOKUP(A149,ЛектораИнформация!$B$9:$E$90,3,0)</f>
        <v xml:space="preserve">Україна </v>
      </c>
      <c r="D149" s="190" t="str">
        <f>VLOOKUP(A149,ЛектораИнформация!$B$9:$E$90,4,0)</f>
        <v xml:space="preserve">вул.  Вишгородська, 69 </v>
      </c>
      <c r="F149" s="206"/>
      <c r="G149" s="210"/>
      <c r="H149" s="210"/>
      <c r="I149" s="207"/>
      <c r="J149" s="207"/>
      <c r="K149" s="208"/>
      <c r="O149" s="193" t="str">
        <f t="shared" si="86"/>
        <v>ОШИБКА</v>
      </c>
      <c r="R149" s="235"/>
      <c r="S149" s="236"/>
      <c r="T149" s="237"/>
    </row>
    <row r="150" spans="1:23" s="188" customFormat="1" hidden="1" outlineLevel="1" x14ac:dyDescent="0.3">
      <c r="A150" s="189" t="s">
        <v>189</v>
      </c>
      <c r="B150" s="191" t="s">
        <v>28</v>
      </c>
      <c r="C150" s="191" t="s">
        <v>11</v>
      </c>
      <c r="D150" s="191" t="s">
        <v>65</v>
      </c>
      <c r="F150" s="206" t="s">
        <v>189</v>
      </c>
      <c r="G150" s="210">
        <v>8695.65</v>
      </c>
      <c r="H150" s="210">
        <v>0</v>
      </c>
      <c r="I150" s="207" t="str">
        <f>B150</f>
        <v>М. Київ</v>
      </c>
      <c r="J150" s="207" t="str">
        <f t="shared" ref="J150" si="93">C150</f>
        <v>Україна</v>
      </c>
      <c r="K150" s="208" t="str">
        <f t="shared" ref="K150" si="94">D150</f>
        <v>Вул. Героїв Сталінграду 16</v>
      </c>
      <c r="O150" s="193" t="str">
        <f t="shared" si="86"/>
        <v>ок</v>
      </c>
      <c r="R150" s="235" t="s">
        <v>189</v>
      </c>
      <c r="S150" s="236">
        <v>8695.65</v>
      </c>
      <c r="T150" s="237">
        <v>0</v>
      </c>
      <c r="U150" s="188" t="s">
        <v>28</v>
      </c>
      <c r="V150" s="188" t="s">
        <v>11</v>
      </c>
      <c r="W150" s="188" t="s">
        <v>65</v>
      </c>
    </row>
    <row r="151" spans="1:23" hidden="1" outlineLevel="1" x14ac:dyDescent="0.3">
      <c r="A151" s="189"/>
      <c r="B151" s="191"/>
      <c r="C151" s="191"/>
      <c r="D151" s="191"/>
      <c r="F151" s="227" t="s">
        <v>2749</v>
      </c>
      <c r="G151" s="209">
        <v>52173.919999999998</v>
      </c>
      <c r="H151" s="209">
        <v>0</v>
      </c>
      <c r="I151" s="228" t="str">
        <f>U151</f>
        <v>Харків</v>
      </c>
      <c r="J151" s="228" t="s">
        <v>11</v>
      </c>
      <c r="K151" s="229" t="str">
        <f>W151</f>
        <v xml:space="preserve">вул. Культури, 22-Б, корп.1, кв.7 </v>
      </c>
      <c r="O151" s="193" t="str">
        <f t="shared" si="86"/>
        <v>ОШИБКА</v>
      </c>
      <c r="R151" s="202" t="s">
        <v>2749</v>
      </c>
      <c r="S151" s="232">
        <v>52173.919999999998</v>
      </c>
      <c r="T151" s="233">
        <v>0</v>
      </c>
      <c r="U151" s="202" t="s">
        <v>201</v>
      </c>
      <c r="V151" s="203" t="s">
        <v>11</v>
      </c>
      <c r="W151" s="202" t="s">
        <v>2861</v>
      </c>
    </row>
    <row r="152" spans="1:23" s="188" customFormat="1" hidden="1" outlineLevel="1" x14ac:dyDescent="0.3">
      <c r="A152" s="189" t="s">
        <v>190</v>
      </c>
      <c r="B152" s="190" t="str">
        <f>VLOOKUP(A152,ЛектораИнформация!$B$9:$E$90,2,0)</f>
        <v>Харків</v>
      </c>
      <c r="C152" s="190" t="str">
        <f>VLOOKUP(A152,ЛектораИнформация!$B$9:$E$90,3,0)</f>
        <v xml:space="preserve">Україна </v>
      </c>
      <c r="D152" s="190" t="str">
        <f>VLOOKUP(A152,ЛектораИнформация!$B$9:$E$90,4,0)</f>
        <v xml:space="preserve">пр. Московський, 197 </v>
      </c>
      <c r="F152" s="206" t="s">
        <v>190</v>
      </c>
      <c r="G152" s="210">
        <v>3105.59</v>
      </c>
      <c r="H152" s="210">
        <v>0</v>
      </c>
      <c r="I152" s="207" t="str">
        <f t="shared" ref="I152:I154" si="95">B152</f>
        <v>Харків</v>
      </c>
      <c r="J152" s="207" t="str">
        <f t="shared" ref="J152:J154" si="96">C152</f>
        <v xml:space="preserve">Україна </v>
      </c>
      <c r="K152" s="208" t="str">
        <f t="shared" ref="K152:K154" si="97">D152</f>
        <v xml:space="preserve">пр. Московський, 197 </v>
      </c>
      <c r="O152" s="193" t="str">
        <f t="shared" si="86"/>
        <v>ок</v>
      </c>
      <c r="R152" s="235" t="s">
        <v>190</v>
      </c>
      <c r="S152" s="236">
        <v>3105.59</v>
      </c>
      <c r="T152" s="237">
        <v>0</v>
      </c>
      <c r="U152" s="188" t="s">
        <v>201</v>
      </c>
      <c r="V152" s="188" t="s">
        <v>202</v>
      </c>
      <c r="W152" s="188" t="s">
        <v>274</v>
      </c>
    </row>
    <row r="153" spans="1:23" s="188" customFormat="1" hidden="1" outlineLevel="1" x14ac:dyDescent="0.3">
      <c r="A153" s="189" t="s">
        <v>191</v>
      </c>
      <c r="B153" s="190" t="str">
        <f>VLOOKUP(A153,ЛектораИнформация!$B$9:$E$90,2,0)</f>
        <v xml:space="preserve">Харків </v>
      </c>
      <c r="C153" s="190" t="str">
        <f>VLOOKUP(A153,ЛектораИнформация!$B$9:$E$90,3,0)</f>
        <v xml:space="preserve">Україна </v>
      </c>
      <c r="D153" s="190" t="str">
        <f>VLOOKUP(A153,ЛектораИнформация!$B$9:$E$90,4,0)</f>
        <v>вул. Клочковська , 337</v>
      </c>
      <c r="F153" s="206" t="s">
        <v>191</v>
      </c>
      <c r="G153" s="210">
        <v>26086.959999999999</v>
      </c>
      <c r="H153" s="210">
        <v>20996.48</v>
      </c>
      <c r="I153" s="207" t="str">
        <f t="shared" si="95"/>
        <v xml:space="preserve">Харків </v>
      </c>
      <c r="J153" s="207" t="str">
        <f t="shared" si="96"/>
        <v xml:space="preserve">Україна </v>
      </c>
      <c r="K153" s="208" t="str">
        <f t="shared" si="97"/>
        <v>вул. Клочковська , 337</v>
      </c>
      <c r="O153" s="193" t="str">
        <f t="shared" si="86"/>
        <v>ок</v>
      </c>
      <c r="R153" s="235" t="s">
        <v>191</v>
      </c>
      <c r="S153" s="236">
        <v>26086.959999999999</v>
      </c>
      <c r="T153" s="237">
        <v>20996.48</v>
      </c>
      <c r="U153" s="188" t="s">
        <v>214</v>
      </c>
      <c r="V153" s="188" t="s">
        <v>202</v>
      </c>
      <c r="W153" s="188" t="s">
        <v>275</v>
      </c>
    </row>
    <row r="154" spans="1:23" s="188" customFormat="1" hidden="1" outlineLevel="1" x14ac:dyDescent="0.3">
      <c r="A154" s="189" t="s">
        <v>192</v>
      </c>
      <c r="B154" s="190" t="str">
        <f>VLOOKUP(A154,ЛектораИнформация!$B$9:$E$90,2,0)</f>
        <v xml:space="preserve">Львів </v>
      </c>
      <c r="C154" s="190" t="str">
        <f>VLOOKUP(A154,ЛектораИнформация!$B$9:$E$90,3,0)</f>
        <v xml:space="preserve">Україна </v>
      </c>
      <c r="D154" s="190" t="str">
        <f>VLOOKUP(A154,ЛектораИнформация!$B$9:$E$90,4,0)</f>
        <v xml:space="preserve">вул.  Острозького, 1 </v>
      </c>
      <c r="F154" s="206" t="s">
        <v>192</v>
      </c>
      <c r="G154" s="210">
        <v>159387.57999999999</v>
      </c>
      <c r="H154" s="210">
        <v>9574.92</v>
      </c>
      <c r="I154" s="207" t="str">
        <f t="shared" si="95"/>
        <v xml:space="preserve">Львів </v>
      </c>
      <c r="J154" s="207" t="str">
        <f t="shared" si="96"/>
        <v xml:space="preserve">Україна </v>
      </c>
      <c r="K154" s="208" t="str">
        <f t="shared" si="97"/>
        <v xml:space="preserve">вул.  Острозького, 1 </v>
      </c>
      <c r="O154" s="193" t="str">
        <f t="shared" si="86"/>
        <v>ок</v>
      </c>
      <c r="R154" s="235" t="s">
        <v>192</v>
      </c>
      <c r="S154" s="236">
        <v>159387.57999999999</v>
      </c>
      <c r="T154" s="237">
        <v>9574.92</v>
      </c>
      <c r="U154" s="188" t="s">
        <v>216</v>
      </c>
      <c r="V154" s="188" t="s">
        <v>202</v>
      </c>
      <c r="W154" s="188" t="s">
        <v>217</v>
      </c>
    </row>
    <row r="155" spans="1:23" s="188" customFormat="1" hidden="1" outlineLevel="1" x14ac:dyDescent="0.3">
      <c r="A155" s="189" t="s">
        <v>193</v>
      </c>
      <c r="B155" s="190" t="str">
        <f>VLOOKUP(A155,ЛектораИнформация!$B$9:$E$90,2,0)</f>
        <v xml:space="preserve">Рівне </v>
      </c>
      <c r="C155" s="190" t="str">
        <f>VLOOKUP(A155,ЛектораИнформация!$B$9:$E$90,3,0)</f>
        <v xml:space="preserve">Україна </v>
      </c>
      <c r="D155" s="190" t="str">
        <f>VLOOKUP(A155,ЛектораИнформация!$B$9:$E$90,4,0)</f>
        <v>вул. Курчатова, 6</v>
      </c>
      <c r="F155" s="206"/>
      <c r="G155" s="210"/>
      <c r="H155" s="210"/>
      <c r="I155" s="207"/>
      <c r="J155" s="207"/>
      <c r="K155" s="208"/>
      <c r="O155" s="193" t="str">
        <f t="shared" si="86"/>
        <v>ОШИБКА</v>
      </c>
      <c r="R155" s="235"/>
      <c r="S155" s="236"/>
      <c r="T155" s="237"/>
    </row>
    <row r="156" spans="1:23" s="188" customFormat="1" hidden="1" outlineLevel="1" x14ac:dyDescent="0.3">
      <c r="A156" s="189" t="s">
        <v>194</v>
      </c>
      <c r="B156" s="190" t="str">
        <f>VLOOKUP(A156,ЛектораИнформация!$B$9:$E$90,2,0)</f>
        <v xml:space="preserve">Харків </v>
      </c>
      <c r="C156" s="190" t="str">
        <f>VLOOKUP(A156,ЛектораИнформация!$B$9:$E$90,3,0)</f>
        <v xml:space="preserve">Україна </v>
      </c>
      <c r="D156" s="190" t="str">
        <f>VLOOKUP(A156,ЛектораИнформация!$B$9:$E$90,4,0)</f>
        <v xml:space="preserve">вул. Помірки, 27, </v>
      </c>
      <c r="F156" s="206" t="s">
        <v>194</v>
      </c>
      <c r="G156" s="210">
        <v>9937.89</v>
      </c>
      <c r="H156" s="210">
        <v>0</v>
      </c>
      <c r="I156" s="207" t="str">
        <f>B156</f>
        <v xml:space="preserve">Харків </v>
      </c>
      <c r="J156" s="207" t="str">
        <f t="shared" ref="J156" si="98">C156</f>
        <v xml:space="preserve">Україна </v>
      </c>
      <c r="K156" s="208" t="str">
        <f t="shared" ref="K156" si="99">D156</f>
        <v xml:space="preserve">вул. Помірки, 27, </v>
      </c>
      <c r="O156" s="193" t="str">
        <f t="shared" si="86"/>
        <v>ок</v>
      </c>
      <c r="R156" s="235" t="s">
        <v>194</v>
      </c>
      <c r="S156" s="236">
        <v>9937.89</v>
      </c>
      <c r="T156" s="237">
        <v>0</v>
      </c>
      <c r="U156" s="188" t="s">
        <v>214</v>
      </c>
      <c r="V156" s="188" t="s">
        <v>202</v>
      </c>
      <c r="W156" s="188" t="s">
        <v>276</v>
      </c>
    </row>
    <row r="157" spans="1:23" hidden="1" outlineLevel="1" x14ac:dyDescent="0.3">
      <c r="A157" s="189"/>
      <c r="B157" s="190"/>
      <c r="C157" s="190"/>
      <c r="D157" s="190"/>
      <c r="F157" s="227" t="s">
        <v>2750</v>
      </c>
      <c r="G157" s="209">
        <v>4968.9399999999996</v>
      </c>
      <c r="H157" s="209">
        <v>0</v>
      </c>
      <c r="I157" s="228" t="str">
        <f>U157</f>
        <v>Харків</v>
      </c>
      <c r="J157" s="228" t="s">
        <v>11</v>
      </c>
      <c r="K157" s="229" t="str">
        <f>W157</f>
        <v>вул. Клочківська, буд. 295, кв. 35</v>
      </c>
      <c r="O157" s="193" t="str">
        <f t="shared" si="86"/>
        <v>ОШИБКА</v>
      </c>
      <c r="R157" s="202" t="s">
        <v>2750</v>
      </c>
      <c r="S157" s="232">
        <v>4968.9399999999996</v>
      </c>
      <c r="T157" s="233">
        <v>0</v>
      </c>
      <c r="U157" s="202" t="s">
        <v>201</v>
      </c>
      <c r="V157" s="203" t="s">
        <v>11</v>
      </c>
      <c r="W157" s="202" t="s">
        <v>2862</v>
      </c>
    </row>
    <row r="158" spans="1:23" s="188" customFormat="1" hidden="1" outlineLevel="1" x14ac:dyDescent="0.3">
      <c r="A158" s="189" t="s">
        <v>195</v>
      </c>
      <c r="B158" s="190" t="str">
        <f>VLOOKUP(A158,ЛектораИнформация!$B$9:$E$90,2,0)</f>
        <v xml:space="preserve">Львів </v>
      </c>
      <c r="C158" s="190" t="str">
        <f>VLOOKUP(A158,ЛектораИнформация!$B$9:$E$90,3,0)</f>
        <v xml:space="preserve">Україна </v>
      </c>
      <c r="D158" s="190" t="str">
        <f>VLOOKUP(A158,ЛектораИнформация!$B$9:$E$90,4,0)</f>
        <v>вул.  Свенціцького, 3</v>
      </c>
      <c r="F158" s="206"/>
      <c r="G158" s="210"/>
      <c r="H158" s="210"/>
      <c r="I158" s="207"/>
      <c r="J158" s="207"/>
      <c r="K158" s="208"/>
      <c r="O158" s="193" t="str">
        <f t="shared" si="86"/>
        <v>ОШИБКА</v>
      </c>
      <c r="R158" s="235"/>
      <c r="S158" s="236"/>
      <c r="T158" s="237"/>
    </row>
    <row r="159" spans="1:23" s="188" customFormat="1" hidden="1" outlineLevel="1" x14ac:dyDescent="0.3">
      <c r="A159" s="189" t="s">
        <v>196</v>
      </c>
      <c r="B159" s="191" t="s">
        <v>26</v>
      </c>
      <c r="C159" s="191" t="s">
        <v>11</v>
      </c>
      <c r="D159" s="191" t="s">
        <v>68</v>
      </c>
      <c r="F159" s="206"/>
      <c r="G159" s="210"/>
      <c r="H159" s="210"/>
      <c r="I159" s="207"/>
      <c r="J159" s="207"/>
      <c r="K159" s="208"/>
      <c r="O159" s="193" t="str">
        <f t="shared" si="86"/>
        <v>ОШИБКА</v>
      </c>
      <c r="R159" s="235"/>
      <c r="S159" s="236"/>
      <c r="T159" s="237"/>
    </row>
    <row r="160" spans="1:23" s="188" customFormat="1" hidden="1" outlineLevel="1" x14ac:dyDescent="0.3">
      <c r="A160" s="189" t="s">
        <v>197</v>
      </c>
      <c r="B160" s="191" t="s">
        <v>70</v>
      </c>
      <c r="C160" s="191" t="s">
        <v>11</v>
      </c>
      <c r="D160" s="191" t="s">
        <v>71</v>
      </c>
      <c r="F160" s="206"/>
      <c r="G160" s="210"/>
      <c r="H160" s="210"/>
      <c r="I160" s="207"/>
      <c r="J160" s="207"/>
      <c r="K160" s="208"/>
      <c r="O160" s="193" t="str">
        <f t="shared" si="86"/>
        <v>ОШИБКА</v>
      </c>
      <c r="R160" s="235"/>
      <c r="S160" s="236"/>
      <c r="T160" s="237"/>
    </row>
    <row r="161" spans="1:23" hidden="1" outlineLevel="1" x14ac:dyDescent="0.3">
      <c r="A161" s="189"/>
      <c r="B161" s="191"/>
      <c r="C161" s="191"/>
      <c r="D161" s="191"/>
      <c r="F161" s="227" t="s">
        <v>2751</v>
      </c>
      <c r="G161" s="209">
        <v>4968.9399999999996</v>
      </c>
      <c r="H161" s="209">
        <v>0</v>
      </c>
      <c r="I161" s="228" t="str">
        <f t="shared" ref="I161:I169" si="100">U161</f>
        <v xml:space="preserve">Запоріжжя </v>
      </c>
      <c r="J161" s="228" t="s">
        <v>11</v>
      </c>
      <c r="K161" s="229" t="str">
        <f t="shared" ref="K161:K169" si="101">W161</f>
        <v>вул. Леніна 232, кв. 60</v>
      </c>
      <c r="O161" s="193" t="str">
        <f t="shared" si="86"/>
        <v>ОШИБКА</v>
      </c>
      <c r="R161" s="202" t="s">
        <v>2751</v>
      </c>
      <c r="S161" s="232">
        <v>4968.9399999999996</v>
      </c>
      <c r="T161" s="233">
        <v>0</v>
      </c>
      <c r="U161" s="202" t="s">
        <v>212</v>
      </c>
      <c r="V161" s="203" t="s">
        <v>11</v>
      </c>
      <c r="W161" s="202" t="s">
        <v>2863</v>
      </c>
    </row>
    <row r="162" spans="1:23" hidden="1" outlineLevel="1" x14ac:dyDescent="0.3">
      <c r="A162" s="189"/>
      <c r="B162" s="191"/>
      <c r="C162" s="191"/>
      <c r="D162" s="191"/>
      <c r="F162" s="227" t="s">
        <v>2752</v>
      </c>
      <c r="G162" s="209">
        <v>3105.59</v>
      </c>
      <c r="H162" s="209">
        <v>0</v>
      </c>
      <c r="I162" s="228" t="str">
        <f t="shared" si="100"/>
        <v>Чернігів</v>
      </c>
      <c r="J162" s="228" t="s">
        <v>11</v>
      </c>
      <c r="K162" s="229" t="str">
        <f t="shared" si="101"/>
        <v>вул. Ломоносова, 48</v>
      </c>
      <c r="O162" s="193" t="str">
        <f t="shared" si="86"/>
        <v>ОШИБКА</v>
      </c>
      <c r="R162" s="202" t="s">
        <v>2752</v>
      </c>
      <c r="S162" s="232">
        <v>3105.59</v>
      </c>
      <c r="T162" s="233">
        <v>0</v>
      </c>
      <c r="U162" s="202" t="s">
        <v>2864</v>
      </c>
      <c r="V162" s="203" t="s">
        <v>11</v>
      </c>
      <c r="W162" s="202" t="s">
        <v>2865</v>
      </c>
    </row>
    <row r="163" spans="1:23" hidden="1" outlineLevel="1" x14ac:dyDescent="0.3">
      <c r="A163" s="189"/>
      <c r="B163" s="191"/>
      <c r="C163" s="191"/>
      <c r="D163" s="191"/>
      <c r="F163" s="227" t="s">
        <v>2753</v>
      </c>
      <c r="G163" s="209">
        <v>2484.4699999999998</v>
      </c>
      <c r="H163" s="209">
        <v>0</v>
      </c>
      <c r="I163" s="228" t="str">
        <f t="shared" si="100"/>
        <v>Чернігів</v>
      </c>
      <c r="J163" s="228" t="s">
        <v>11</v>
      </c>
      <c r="K163" s="229" t="str">
        <f t="shared" si="101"/>
        <v>вул. Ломоносова, 48</v>
      </c>
      <c r="O163" s="193" t="str">
        <f t="shared" si="86"/>
        <v>ОШИБКА</v>
      </c>
      <c r="R163" s="202" t="s">
        <v>2753</v>
      </c>
      <c r="S163" s="232">
        <v>2484.4699999999998</v>
      </c>
      <c r="T163" s="233">
        <v>0</v>
      </c>
      <c r="U163" s="202" t="s">
        <v>2864</v>
      </c>
      <c r="V163" s="203" t="s">
        <v>11</v>
      </c>
      <c r="W163" s="202" t="s">
        <v>2865</v>
      </c>
    </row>
    <row r="164" spans="1:23" hidden="1" outlineLevel="1" x14ac:dyDescent="0.3">
      <c r="A164" s="189"/>
      <c r="B164" s="191"/>
      <c r="C164" s="191"/>
      <c r="D164" s="191"/>
      <c r="F164" s="227" t="s">
        <v>197</v>
      </c>
      <c r="G164" s="209">
        <v>3105.59</v>
      </c>
      <c r="H164" s="209">
        <v>0</v>
      </c>
      <c r="I164" s="228" t="str">
        <f t="shared" si="100"/>
        <v>Запоріжжя</v>
      </c>
      <c r="J164" s="228" t="s">
        <v>11</v>
      </c>
      <c r="K164" s="229" t="str">
        <f t="shared" si="101"/>
        <v>вул. Автозаводська, б.56 , кв.23</v>
      </c>
      <c r="O164" s="193" t="str">
        <f t="shared" si="86"/>
        <v>ОШИБКА</v>
      </c>
      <c r="R164" s="202" t="s">
        <v>197</v>
      </c>
      <c r="S164" s="232">
        <v>3105.59</v>
      </c>
      <c r="T164" s="233">
        <v>0</v>
      </c>
      <c r="U164" s="202" t="s">
        <v>2798</v>
      </c>
      <c r="V164" s="203" t="s">
        <v>11</v>
      </c>
      <c r="W164" s="202" t="s">
        <v>2866</v>
      </c>
    </row>
    <row r="165" spans="1:23" hidden="1" outlineLevel="1" x14ac:dyDescent="0.3">
      <c r="A165" s="189"/>
      <c r="B165" s="191"/>
      <c r="C165" s="191"/>
      <c r="D165" s="191"/>
      <c r="F165" s="227" t="s">
        <v>2754</v>
      </c>
      <c r="G165" s="209">
        <v>13664.59</v>
      </c>
      <c r="H165" s="209">
        <v>0</v>
      </c>
      <c r="I165" s="228" t="str">
        <f t="shared" si="100"/>
        <v>Харків</v>
      </c>
      <c r="J165" s="228" t="s">
        <v>11</v>
      </c>
      <c r="K165" s="229" t="str">
        <f t="shared" si="101"/>
        <v>вул. Грицевця, 28, кв.108</v>
      </c>
      <c r="O165" s="193" t="str">
        <f t="shared" si="86"/>
        <v>ОШИБКА</v>
      </c>
      <c r="R165" s="202" t="s">
        <v>2754</v>
      </c>
      <c r="S165" s="232">
        <v>13664.59</v>
      </c>
      <c r="T165" s="233">
        <v>0</v>
      </c>
      <c r="U165" s="202" t="s">
        <v>201</v>
      </c>
      <c r="V165" s="203" t="s">
        <v>11</v>
      </c>
      <c r="W165" s="202" t="s">
        <v>2867</v>
      </c>
    </row>
    <row r="166" spans="1:23" hidden="1" outlineLevel="1" x14ac:dyDescent="0.3">
      <c r="A166" s="189"/>
      <c r="B166" s="191"/>
      <c r="C166" s="191"/>
      <c r="D166" s="191"/>
      <c r="F166" s="227" t="s">
        <v>2755</v>
      </c>
      <c r="G166" s="209">
        <v>3105.59</v>
      </c>
      <c r="H166" s="209">
        <v>0</v>
      </c>
      <c r="I166" s="228" t="str">
        <f t="shared" si="100"/>
        <v>Харків</v>
      </c>
      <c r="J166" s="228" t="s">
        <v>11</v>
      </c>
      <c r="K166" s="229" t="str">
        <f t="shared" si="101"/>
        <v>вул. Коновалова, 75</v>
      </c>
      <c r="O166" s="193" t="str">
        <f t="shared" si="86"/>
        <v>ОШИБКА</v>
      </c>
      <c r="R166" s="202" t="s">
        <v>2755</v>
      </c>
      <c r="S166" s="232">
        <v>3105.59</v>
      </c>
      <c r="T166" s="233">
        <v>0</v>
      </c>
      <c r="U166" s="202" t="s">
        <v>201</v>
      </c>
      <c r="V166" s="203" t="s">
        <v>11</v>
      </c>
      <c r="W166" s="202" t="s">
        <v>2868</v>
      </c>
    </row>
    <row r="167" spans="1:23" hidden="1" outlineLevel="1" x14ac:dyDescent="0.3">
      <c r="A167" s="189"/>
      <c r="B167" s="191"/>
      <c r="C167" s="191"/>
      <c r="D167" s="191"/>
      <c r="F167" s="227" t="s">
        <v>524</v>
      </c>
      <c r="G167" s="209">
        <v>10559.01</v>
      </c>
      <c r="H167" s="209">
        <v>16362.65</v>
      </c>
      <c r="I167" s="228" t="str">
        <f t="shared" si="100"/>
        <v>Микитинці</v>
      </c>
      <c r="J167" s="228" t="s">
        <v>11</v>
      </c>
      <c r="K167" s="229" t="str">
        <f t="shared" si="101"/>
        <v>вул. Липова,9</v>
      </c>
      <c r="O167" s="193" t="str">
        <f t="shared" si="86"/>
        <v>ОШИБКА</v>
      </c>
      <c r="R167" s="202" t="s">
        <v>524</v>
      </c>
      <c r="S167" s="232">
        <v>10559.01</v>
      </c>
      <c r="T167" s="233">
        <v>16362.65</v>
      </c>
      <c r="U167" s="202" t="s">
        <v>2869</v>
      </c>
      <c r="V167" s="203" t="s">
        <v>11</v>
      </c>
      <c r="W167" s="202" t="s">
        <v>2870</v>
      </c>
    </row>
    <row r="168" spans="1:23" hidden="1" outlineLevel="1" x14ac:dyDescent="0.3">
      <c r="A168" s="189"/>
      <c r="B168" s="191"/>
      <c r="C168" s="191"/>
      <c r="D168" s="191"/>
      <c r="F168" s="227" t="s">
        <v>2756</v>
      </c>
      <c r="G168" s="209">
        <v>3105.59</v>
      </c>
      <c r="H168" s="209">
        <v>0</v>
      </c>
      <c r="I168" s="228" t="str">
        <f t="shared" si="100"/>
        <v>Харків</v>
      </c>
      <c r="J168" s="228" t="s">
        <v>11</v>
      </c>
      <c r="K168" s="229" t="str">
        <f t="shared" si="101"/>
        <v>пр. Перемоги , б. 68-г , кв. 301</v>
      </c>
      <c r="O168" s="193" t="str">
        <f t="shared" si="86"/>
        <v>ОШИБКА</v>
      </c>
      <c r="R168" s="202" t="s">
        <v>2756</v>
      </c>
      <c r="S168" s="232">
        <v>3105.59</v>
      </c>
      <c r="T168" s="233">
        <v>0</v>
      </c>
      <c r="U168" s="202" t="s">
        <v>201</v>
      </c>
      <c r="V168" s="203" t="s">
        <v>11</v>
      </c>
      <c r="W168" s="202" t="s">
        <v>2871</v>
      </c>
    </row>
    <row r="169" spans="1:23" hidden="1" outlineLevel="1" x14ac:dyDescent="0.3">
      <c r="A169" s="189"/>
      <c r="B169" s="191"/>
      <c r="C169" s="191"/>
      <c r="D169" s="191"/>
      <c r="F169" s="227" t="s">
        <v>2757</v>
      </c>
      <c r="G169" s="209">
        <v>63354.04</v>
      </c>
      <c r="H169" s="209">
        <v>0</v>
      </c>
      <c r="I169" s="228" t="str">
        <f t="shared" si="100"/>
        <v>Київ</v>
      </c>
      <c r="J169" s="228" t="s">
        <v>11</v>
      </c>
      <c r="K169" s="229" t="str">
        <f t="shared" si="101"/>
        <v>бул. Дружби Народів, 11, кв. 60</v>
      </c>
      <c r="O169" s="193" t="str">
        <f t="shared" si="86"/>
        <v>ОШИБКА</v>
      </c>
      <c r="R169" s="202" t="s">
        <v>2757</v>
      </c>
      <c r="S169" s="232">
        <v>63354.04</v>
      </c>
      <c r="T169" s="233">
        <v>0</v>
      </c>
      <c r="U169" s="202" t="s">
        <v>204</v>
      </c>
      <c r="V169" s="203" t="s">
        <v>11</v>
      </c>
      <c r="W169" s="202" t="s">
        <v>2872</v>
      </c>
    </row>
    <row r="170" spans="1:23" s="188" customFormat="1" hidden="1" outlineLevel="1" x14ac:dyDescent="0.3">
      <c r="A170" s="189" t="s">
        <v>198</v>
      </c>
      <c r="B170" s="190" t="str">
        <f>VLOOKUP(A170,ЛектораИнформация!$B$9:$E$90,2,0)</f>
        <v xml:space="preserve">Харків </v>
      </c>
      <c r="C170" s="190" t="str">
        <f>VLOOKUP(A170,ЛектораИнформация!$B$9:$E$90,3,0)</f>
        <v xml:space="preserve">Україна </v>
      </c>
      <c r="D170" s="190" t="str">
        <f>VLOOKUP(A170,ЛектораИнформация!$B$9:$E$90,4,0)</f>
        <v xml:space="preserve">вул. Муранова, 35 </v>
      </c>
      <c r="F170" s="206" t="s">
        <v>198</v>
      </c>
      <c r="G170" s="210">
        <v>16149.07</v>
      </c>
      <c r="H170" s="210">
        <v>1027.97</v>
      </c>
      <c r="I170" s="207" t="str">
        <f t="shared" ref="I170:I171" si="102">B170</f>
        <v xml:space="preserve">Харків </v>
      </c>
      <c r="J170" s="207" t="str">
        <f t="shared" ref="J170:J171" si="103">C170</f>
        <v xml:space="preserve">Україна </v>
      </c>
      <c r="K170" s="208" t="str">
        <f t="shared" ref="K170:K171" si="104">D170</f>
        <v xml:space="preserve">вул. Муранова, 35 </v>
      </c>
      <c r="O170" s="193" t="str">
        <f t="shared" si="86"/>
        <v>ок</v>
      </c>
      <c r="R170" s="235" t="s">
        <v>198</v>
      </c>
      <c r="S170" s="236">
        <v>16149.07</v>
      </c>
      <c r="T170" s="237">
        <v>1027.97</v>
      </c>
      <c r="U170" s="188" t="s">
        <v>214</v>
      </c>
      <c r="V170" s="188" t="s">
        <v>202</v>
      </c>
      <c r="W170" s="188" t="s">
        <v>278</v>
      </c>
    </row>
    <row r="171" spans="1:23" s="188" customFormat="1" hidden="1" outlineLevel="1" x14ac:dyDescent="0.3">
      <c r="A171" s="189" t="s">
        <v>199</v>
      </c>
      <c r="B171" s="190" t="str">
        <f>VLOOKUP(A171,ЛектораИнформация!$B$9:$E$90,2,0)</f>
        <v>Київ</v>
      </c>
      <c r="C171" s="190" t="str">
        <f>VLOOKUP(A171,ЛектораИнформация!$B$9:$E$90,3,0)</f>
        <v xml:space="preserve">Україна </v>
      </c>
      <c r="D171" s="190" t="str">
        <f>VLOOKUP(A171,ЛектораИнформация!$B$9:$E$90,4,0)</f>
        <v xml:space="preserve">вул. Кловський узвіз, 13А </v>
      </c>
      <c r="F171" s="206" t="s">
        <v>199</v>
      </c>
      <c r="G171" s="210">
        <v>3726.71</v>
      </c>
      <c r="H171" s="210">
        <v>0</v>
      </c>
      <c r="I171" s="207" t="str">
        <f t="shared" si="102"/>
        <v>Київ</v>
      </c>
      <c r="J171" s="207" t="str">
        <f t="shared" si="103"/>
        <v xml:space="preserve">Україна </v>
      </c>
      <c r="K171" s="208" t="str">
        <f t="shared" si="104"/>
        <v xml:space="preserve">вул. Кловський узвіз, 13А </v>
      </c>
      <c r="O171" s="193" t="str">
        <f t="shared" si="86"/>
        <v>ок</v>
      </c>
      <c r="R171" s="235" t="s">
        <v>199</v>
      </c>
      <c r="S171" s="236">
        <v>3726.71</v>
      </c>
      <c r="T171" s="237">
        <v>0</v>
      </c>
      <c r="U171" s="188" t="s">
        <v>204</v>
      </c>
      <c r="V171" s="188" t="s">
        <v>202</v>
      </c>
      <c r="W171" s="188" t="s">
        <v>258</v>
      </c>
    </row>
    <row r="172" spans="1:23" hidden="1" outlineLevel="1" x14ac:dyDescent="0.3">
      <c r="G172" s="240">
        <f>SUM(G6:G171)</f>
        <v>2072256.3599999994</v>
      </c>
      <c r="H172" s="240">
        <f>SUM(H6:H171)</f>
        <v>198018.91000000003</v>
      </c>
    </row>
    <row r="173" spans="1:23" hidden="1" outlineLevel="1" x14ac:dyDescent="0.3"/>
    <row r="174" spans="1:23" hidden="1" outlineLevel="1" x14ac:dyDescent="0.3"/>
    <row r="175" spans="1:23" collapsed="1" x14ac:dyDescent="0.3"/>
    <row r="178" spans="6:11" x14ac:dyDescent="0.3">
      <c r="F178" s="201" t="s">
        <v>2761</v>
      </c>
      <c r="G178" s="201"/>
      <c r="H178" s="205"/>
      <c r="I178" s="201" t="s">
        <v>2758</v>
      </c>
      <c r="J178" s="201" t="s">
        <v>2759</v>
      </c>
      <c r="K178" s="201" t="s">
        <v>2760</v>
      </c>
    </row>
    <row r="179" spans="6:11" x14ac:dyDescent="0.3">
      <c r="F179" s="227" t="s">
        <v>2714</v>
      </c>
      <c r="G179" s="209">
        <v>8695.65</v>
      </c>
      <c r="H179" s="209">
        <v>1528.97</v>
      </c>
      <c r="I179" s="228" t="s">
        <v>204</v>
      </c>
      <c r="J179" s="228" t="s">
        <v>11</v>
      </c>
      <c r="K179" s="229" t="s">
        <v>2799</v>
      </c>
    </row>
    <row r="180" spans="6:11" x14ac:dyDescent="0.3">
      <c r="F180" s="227" t="s">
        <v>2715</v>
      </c>
      <c r="G180" s="209">
        <v>4968.9399999999996</v>
      </c>
      <c r="H180" s="209">
        <v>0</v>
      </c>
      <c r="I180" s="228" t="s">
        <v>255</v>
      </c>
      <c r="J180" s="228" t="s">
        <v>11</v>
      </c>
      <c r="K180" s="229" t="s">
        <v>2800</v>
      </c>
    </row>
    <row r="181" spans="6:11" x14ac:dyDescent="0.3">
      <c r="F181" s="227" t="s">
        <v>2716</v>
      </c>
      <c r="G181" s="209">
        <v>3726.71</v>
      </c>
      <c r="H181" s="209">
        <v>0</v>
      </c>
      <c r="I181" s="228" t="s">
        <v>2801</v>
      </c>
      <c r="J181" s="228" t="s">
        <v>11</v>
      </c>
      <c r="K181" s="229" t="s">
        <v>2802</v>
      </c>
    </row>
    <row r="182" spans="6:11" x14ac:dyDescent="0.3">
      <c r="F182" s="206" t="s">
        <v>93</v>
      </c>
      <c r="G182" s="210">
        <v>24844.720000000001</v>
      </c>
      <c r="H182" s="210">
        <v>0</v>
      </c>
      <c r="I182" s="207" t="s">
        <v>201</v>
      </c>
      <c r="J182" s="207" t="s">
        <v>202</v>
      </c>
      <c r="K182" s="208" t="s">
        <v>203</v>
      </c>
    </row>
    <row r="183" spans="6:11" x14ac:dyDescent="0.3">
      <c r="F183" s="227" t="s">
        <v>2717</v>
      </c>
      <c r="G183" s="209">
        <v>2484.4699999999998</v>
      </c>
      <c r="H183" s="209">
        <v>0</v>
      </c>
      <c r="I183" s="228" t="s">
        <v>2803</v>
      </c>
      <c r="J183" s="228" t="s">
        <v>11</v>
      </c>
      <c r="K183" s="229" t="s">
        <v>2804</v>
      </c>
    </row>
    <row r="184" spans="6:11" x14ac:dyDescent="0.3">
      <c r="F184" s="206" t="s">
        <v>94</v>
      </c>
      <c r="G184" s="210">
        <v>13975.17</v>
      </c>
      <c r="H184" s="210">
        <v>1048.51</v>
      </c>
      <c r="I184" s="207" t="s">
        <v>204</v>
      </c>
      <c r="J184" s="207" t="s">
        <v>202</v>
      </c>
      <c r="K184" s="208" t="s">
        <v>205</v>
      </c>
    </row>
    <row r="185" spans="6:11" x14ac:dyDescent="0.3">
      <c r="F185" s="227" t="s">
        <v>2718</v>
      </c>
      <c r="G185" s="209">
        <v>6211.18</v>
      </c>
      <c r="H185" s="209">
        <v>0</v>
      </c>
      <c r="I185" s="228" t="s">
        <v>2805</v>
      </c>
      <c r="J185" s="228" t="s">
        <v>11</v>
      </c>
      <c r="K185" s="229" t="s">
        <v>2806</v>
      </c>
    </row>
    <row r="186" spans="6:11" x14ac:dyDescent="0.3">
      <c r="F186" s="227" t="s">
        <v>2719</v>
      </c>
      <c r="G186" s="209">
        <v>6832.29</v>
      </c>
      <c r="H186" s="209">
        <v>0</v>
      </c>
      <c r="I186" s="228" t="s">
        <v>243</v>
      </c>
      <c r="J186" s="228" t="s">
        <v>11</v>
      </c>
      <c r="K186" s="229" t="s">
        <v>2807</v>
      </c>
    </row>
    <row r="187" spans="6:11" x14ac:dyDescent="0.3">
      <c r="F187" s="206" t="s">
        <v>97</v>
      </c>
      <c r="G187" s="210">
        <v>70807.45</v>
      </c>
      <c r="H187" s="210">
        <v>6862.19</v>
      </c>
      <c r="I187" s="207" t="s">
        <v>204</v>
      </c>
      <c r="J187" s="207" t="s">
        <v>202</v>
      </c>
      <c r="K187" s="208" t="s">
        <v>205</v>
      </c>
    </row>
    <row r="188" spans="6:11" x14ac:dyDescent="0.3">
      <c r="F188" s="206" t="s">
        <v>98</v>
      </c>
      <c r="G188" s="210">
        <v>9316.77</v>
      </c>
      <c r="H188" s="210">
        <v>0</v>
      </c>
      <c r="I188" s="207" t="s">
        <v>210</v>
      </c>
      <c r="J188" s="207" t="s">
        <v>202</v>
      </c>
      <c r="K188" s="208" t="s">
        <v>211</v>
      </c>
    </row>
    <row r="189" spans="6:11" x14ac:dyDescent="0.3">
      <c r="F189" s="206" t="s">
        <v>99</v>
      </c>
      <c r="G189" s="210">
        <v>3105.59</v>
      </c>
      <c r="H189" s="210">
        <v>0</v>
      </c>
      <c r="I189" s="207" t="s">
        <v>212</v>
      </c>
      <c r="J189" s="207" t="s">
        <v>202</v>
      </c>
      <c r="K189" s="208" t="s">
        <v>213</v>
      </c>
    </row>
    <row r="190" spans="6:11" x14ac:dyDescent="0.3">
      <c r="F190" s="227" t="s">
        <v>2720</v>
      </c>
      <c r="G190" s="209">
        <v>2484.4699999999998</v>
      </c>
      <c r="H190" s="209">
        <v>0</v>
      </c>
      <c r="I190" s="228" t="s">
        <v>2808</v>
      </c>
      <c r="J190" s="228" t="s">
        <v>11</v>
      </c>
      <c r="K190" s="229" t="s">
        <v>2809</v>
      </c>
    </row>
    <row r="191" spans="6:11" x14ac:dyDescent="0.3">
      <c r="F191" s="206" t="s">
        <v>101</v>
      </c>
      <c r="G191" s="210">
        <v>140372.68</v>
      </c>
      <c r="H191" s="210">
        <v>8839.51</v>
      </c>
      <c r="I191" s="207" t="s">
        <v>13</v>
      </c>
      <c r="J191" s="207" t="s">
        <v>11</v>
      </c>
      <c r="K191" s="208" t="s">
        <v>14</v>
      </c>
    </row>
    <row r="192" spans="6:11" x14ac:dyDescent="0.3">
      <c r="F192" s="206" t="s">
        <v>102</v>
      </c>
      <c r="G192" s="210">
        <v>4968.9399999999996</v>
      </c>
      <c r="H192" s="210">
        <v>0</v>
      </c>
      <c r="I192" s="207" t="s">
        <v>216</v>
      </c>
      <c r="J192" s="207" t="s">
        <v>202</v>
      </c>
      <c r="K192" s="208" t="s">
        <v>217</v>
      </c>
    </row>
    <row r="193" spans="6:11" x14ac:dyDescent="0.3">
      <c r="F193" s="227" t="s">
        <v>324</v>
      </c>
      <c r="G193" s="209">
        <v>7453.42</v>
      </c>
      <c r="H193" s="209">
        <v>0</v>
      </c>
      <c r="I193" s="228" t="s">
        <v>204</v>
      </c>
      <c r="J193" s="228" t="s">
        <v>11</v>
      </c>
      <c r="K193" s="229" t="s">
        <v>2810</v>
      </c>
    </row>
    <row r="194" spans="6:11" x14ac:dyDescent="0.3">
      <c r="F194" s="227" t="s">
        <v>984</v>
      </c>
      <c r="G194" s="209">
        <v>9316.77</v>
      </c>
      <c r="H194" s="209">
        <v>0</v>
      </c>
      <c r="I194" s="228" t="s">
        <v>2811</v>
      </c>
      <c r="J194" s="228" t="s">
        <v>11</v>
      </c>
      <c r="K194" s="229" t="s">
        <v>2812</v>
      </c>
    </row>
    <row r="195" spans="6:11" x14ac:dyDescent="0.3">
      <c r="F195" s="206" t="s">
        <v>104</v>
      </c>
      <c r="G195" s="210">
        <v>3105.59</v>
      </c>
      <c r="H195" s="210">
        <v>0</v>
      </c>
      <c r="I195" s="207" t="s">
        <v>18</v>
      </c>
      <c r="J195" s="207" t="s">
        <v>11</v>
      </c>
      <c r="K195" s="208" t="s">
        <v>19</v>
      </c>
    </row>
    <row r="196" spans="6:11" x14ac:dyDescent="0.3">
      <c r="F196" s="206" t="s">
        <v>936</v>
      </c>
      <c r="G196" s="210">
        <v>94409.93</v>
      </c>
      <c r="H196" s="210">
        <v>8458.7199999999993</v>
      </c>
      <c r="I196" s="207" t="s">
        <v>218</v>
      </c>
      <c r="J196" s="207" t="s">
        <v>202</v>
      </c>
      <c r="K196" s="208" t="s">
        <v>219</v>
      </c>
    </row>
    <row r="197" spans="6:11" x14ac:dyDescent="0.3">
      <c r="F197" s="206" t="s">
        <v>108</v>
      </c>
      <c r="G197" s="210">
        <v>2484.4699999999998</v>
      </c>
      <c r="H197" s="210">
        <v>0</v>
      </c>
      <c r="I197" s="207" t="s">
        <v>21</v>
      </c>
      <c r="J197" s="207" t="s">
        <v>11</v>
      </c>
      <c r="K197" s="208" t="s">
        <v>22</v>
      </c>
    </row>
    <row r="198" spans="6:11" x14ac:dyDescent="0.3">
      <c r="F198" s="206" t="s">
        <v>109</v>
      </c>
      <c r="G198" s="210">
        <v>37888.199999999997</v>
      </c>
      <c r="H198" s="210">
        <v>1586.38</v>
      </c>
      <c r="I198" s="207" t="s">
        <v>204</v>
      </c>
      <c r="J198" s="207" t="s">
        <v>202</v>
      </c>
      <c r="K198" s="208" t="s">
        <v>221</v>
      </c>
    </row>
    <row r="199" spans="6:11" x14ac:dyDescent="0.3">
      <c r="F199" s="227" t="s">
        <v>2721</v>
      </c>
      <c r="G199" s="209">
        <v>3726.71</v>
      </c>
      <c r="H199" s="209">
        <v>0</v>
      </c>
      <c r="I199" s="228" t="s">
        <v>204</v>
      </c>
      <c r="J199" s="228" t="s">
        <v>11</v>
      </c>
      <c r="K199" s="229" t="s">
        <v>2813</v>
      </c>
    </row>
    <row r="200" spans="6:11" x14ac:dyDescent="0.3">
      <c r="F200" s="227" t="s">
        <v>337</v>
      </c>
      <c r="G200" s="209">
        <v>9316.77</v>
      </c>
      <c r="H200" s="209">
        <v>0</v>
      </c>
      <c r="I200" s="228" t="s">
        <v>2814</v>
      </c>
      <c r="J200" s="228" t="s">
        <v>11</v>
      </c>
      <c r="K200" s="229" t="s">
        <v>2815</v>
      </c>
    </row>
    <row r="201" spans="6:11" x14ac:dyDescent="0.3">
      <c r="F201" s="227" t="s">
        <v>2722</v>
      </c>
      <c r="G201" s="209">
        <v>6211.18</v>
      </c>
      <c r="H201" s="209">
        <v>0</v>
      </c>
      <c r="I201" s="228" t="s">
        <v>2816</v>
      </c>
      <c r="J201" s="228" t="s">
        <v>11</v>
      </c>
      <c r="K201" s="229" t="s">
        <v>2817</v>
      </c>
    </row>
    <row r="202" spans="6:11" x14ac:dyDescent="0.3">
      <c r="F202" s="227" t="s">
        <v>2723</v>
      </c>
      <c r="G202" s="209">
        <v>18633.54</v>
      </c>
      <c r="H202" s="209">
        <v>0</v>
      </c>
      <c r="I202" s="228" t="s">
        <v>2818</v>
      </c>
      <c r="J202" s="228" t="s">
        <v>11</v>
      </c>
      <c r="K202" s="229" t="s">
        <v>2819</v>
      </c>
    </row>
    <row r="203" spans="6:11" x14ac:dyDescent="0.3">
      <c r="F203" s="227" t="s">
        <v>2724</v>
      </c>
      <c r="G203" s="209">
        <v>2484.4699999999998</v>
      </c>
      <c r="H203" s="209">
        <v>0</v>
      </c>
      <c r="I203" s="228" t="s">
        <v>204</v>
      </c>
      <c r="J203" s="228" t="s">
        <v>11</v>
      </c>
      <c r="K203" s="229" t="s">
        <v>2820</v>
      </c>
    </row>
    <row r="204" spans="6:11" x14ac:dyDescent="0.3">
      <c r="F204" s="206" t="s">
        <v>110</v>
      </c>
      <c r="G204" s="210">
        <v>3105.59</v>
      </c>
      <c r="H204" s="210">
        <v>0</v>
      </c>
      <c r="I204" s="207" t="s">
        <v>222</v>
      </c>
      <c r="J204" s="207" t="s">
        <v>202</v>
      </c>
      <c r="K204" s="208" t="s">
        <v>223</v>
      </c>
    </row>
    <row r="205" spans="6:11" x14ac:dyDescent="0.3">
      <c r="F205" s="227" t="s">
        <v>2725</v>
      </c>
      <c r="G205" s="209">
        <v>2484.4699999999998</v>
      </c>
      <c r="H205" s="209">
        <v>0</v>
      </c>
      <c r="I205" s="228" t="s">
        <v>2821</v>
      </c>
      <c r="J205" s="228" t="s">
        <v>11</v>
      </c>
      <c r="K205" s="229" t="s">
        <v>2822</v>
      </c>
    </row>
    <row r="206" spans="6:11" x14ac:dyDescent="0.3">
      <c r="F206" s="227" t="s">
        <v>2726</v>
      </c>
      <c r="G206" s="209">
        <v>3726.71</v>
      </c>
      <c r="H206" s="209">
        <v>0</v>
      </c>
      <c r="I206" s="228" t="s">
        <v>990</v>
      </c>
      <c r="J206" s="228" t="s">
        <v>11</v>
      </c>
      <c r="K206" s="229" t="s">
        <v>2823</v>
      </c>
    </row>
    <row r="207" spans="6:11" x14ac:dyDescent="0.3">
      <c r="F207" s="227" t="s">
        <v>940</v>
      </c>
      <c r="G207" s="209">
        <v>6211.18</v>
      </c>
      <c r="H207" s="209">
        <v>0</v>
      </c>
      <c r="I207" s="228" t="s">
        <v>201</v>
      </c>
      <c r="J207" s="228" t="s">
        <v>11</v>
      </c>
      <c r="K207" s="229" t="s">
        <v>2824</v>
      </c>
    </row>
    <row r="208" spans="6:11" x14ac:dyDescent="0.3">
      <c r="F208" s="227" t="s">
        <v>344</v>
      </c>
      <c r="G208" s="209">
        <v>2484.4699999999998</v>
      </c>
      <c r="H208" s="209">
        <v>0</v>
      </c>
      <c r="I208" s="228" t="s">
        <v>985</v>
      </c>
      <c r="J208" s="228" t="s">
        <v>11</v>
      </c>
      <c r="K208" s="229" t="s">
        <v>2825</v>
      </c>
    </row>
    <row r="209" spans="6:11" x14ac:dyDescent="0.3">
      <c r="F209" s="206" t="s">
        <v>111</v>
      </c>
      <c r="G209" s="210">
        <v>8695.65</v>
      </c>
      <c r="H209" s="210">
        <v>0</v>
      </c>
      <c r="I209" s="207" t="s">
        <v>224</v>
      </c>
      <c r="J209" s="207" t="s">
        <v>202</v>
      </c>
      <c r="K209" s="208" t="s">
        <v>225</v>
      </c>
    </row>
    <row r="210" spans="6:11" x14ac:dyDescent="0.3">
      <c r="F210" s="206" t="s">
        <v>112</v>
      </c>
      <c r="G210" s="210">
        <v>2484.4699999999998</v>
      </c>
      <c r="H210" s="210">
        <v>0</v>
      </c>
      <c r="I210" s="207" t="s">
        <v>216</v>
      </c>
      <c r="J210" s="207" t="s">
        <v>202</v>
      </c>
      <c r="K210" s="208" t="s">
        <v>226</v>
      </c>
    </row>
    <row r="211" spans="6:11" x14ac:dyDescent="0.3">
      <c r="F211" s="206" t="s">
        <v>2727</v>
      </c>
      <c r="G211" s="210">
        <v>35403.71</v>
      </c>
      <c r="H211" s="210">
        <v>1442.84</v>
      </c>
      <c r="I211" s="207" t="s">
        <v>204</v>
      </c>
      <c r="J211" s="207" t="s">
        <v>202</v>
      </c>
      <c r="K211" s="208" t="s">
        <v>205</v>
      </c>
    </row>
    <row r="212" spans="6:11" x14ac:dyDescent="0.3">
      <c r="F212" s="227" t="s">
        <v>2728</v>
      </c>
      <c r="G212" s="209">
        <v>3726.71</v>
      </c>
      <c r="H212" s="209">
        <v>0</v>
      </c>
      <c r="I212" s="228" t="s">
        <v>255</v>
      </c>
      <c r="J212" s="228" t="s">
        <v>11</v>
      </c>
      <c r="K212" s="229" t="s">
        <v>2826</v>
      </c>
    </row>
    <row r="213" spans="6:11" x14ac:dyDescent="0.3">
      <c r="F213" s="227" t="s">
        <v>2729</v>
      </c>
      <c r="G213" s="209">
        <v>11180.13</v>
      </c>
      <c r="H213" s="209">
        <v>0</v>
      </c>
      <c r="I213" s="228" t="s">
        <v>243</v>
      </c>
      <c r="J213" s="228" t="s">
        <v>11</v>
      </c>
      <c r="K213" s="229" t="s">
        <v>2827</v>
      </c>
    </row>
    <row r="214" spans="6:11" x14ac:dyDescent="0.3">
      <c r="F214" s="227" t="s">
        <v>357</v>
      </c>
      <c r="G214" s="209">
        <v>9937.89</v>
      </c>
      <c r="H214" s="209">
        <v>0</v>
      </c>
      <c r="I214" s="228">
        <v>0</v>
      </c>
      <c r="J214" s="228" t="s">
        <v>11</v>
      </c>
      <c r="K214" s="229">
        <v>0</v>
      </c>
    </row>
    <row r="215" spans="6:11" x14ac:dyDescent="0.3">
      <c r="F215" s="206" t="s">
        <v>116</v>
      </c>
      <c r="G215" s="210">
        <v>83229.81</v>
      </c>
      <c r="H215" s="210">
        <v>0</v>
      </c>
      <c r="I215" s="207" t="s">
        <v>204</v>
      </c>
      <c r="J215" s="207" t="s">
        <v>202</v>
      </c>
      <c r="K215" s="208" t="s">
        <v>228</v>
      </c>
    </row>
    <row r="216" spans="6:11" x14ac:dyDescent="0.3">
      <c r="F216" s="206" t="s">
        <v>117</v>
      </c>
      <c r="G216" s="210">
        <v>8695.65</v>
      </c>
      <c r="H216" s="210">
        <v>0</v>
      </c>
      <c r="I216" s="207" t="s">
        <v>214</v>
      </c>
      <c r="J216" s="207" t="s">
        <v>202</v>
      </c>
      <c r="K216" s="208" t="s">
        <v>229</v>
      </c>
    </row>
    <row r="217" spans="6:11" x14ac:dyDescent="0.3">
      <c r="F217" s="206" t="s">
        <v>118</v>
      </c>
      <c r="G217" s="210">
        <v>4347.82</v>
      </c>
      <c r="H217" s="210">
        <v>1187.52</v>
      </c>
      <c r="I217" s="207" t="s">
        <v>20</v>
      </c>
      <c r="J217" s="207" t="s">
        <v>11</v>
      </c>
      <c r="K217" s="208" t="s">
        <v>23</v>
      </c>
    </row>
    <row r="218" spans="6:11" x14ac:dyDescent="0.3">
      <c r="F218" s="227" t="s">
        <v>369</v>
      </c>
      <c r="G218" s="209">
        <v>44720.49</v>
      </c>
      <c r="H218" s="209">
        <v>3066.99</v>
      </c>
      <c r="I218" s="228" t="s">
        <v>204</v>
      </c>
      <c r="J218" s="228" t="s">
        <v>11</v>
      </c>
      <c r="K218" s="229" t="s">
        <v>2828</v>
      </c>
    </row>
    <row r="219" spans="6:11" x14ac:dyDescent="0.3">
      <c r="F219" s="206" t="s">
        <v>120</v>
      </c>
      <c r="G219" s="210">
        <v>39751.56</v>
      </c>
      <c r="H219" s="210">
        <v>6578.5</v>
      </c>
      <c r="I219" s="207" t="s">
        <v>20</v>
      </c>
      <c r="J219" s="207" t="s">
        <v>11</v>
      </c>
      <c r="K219" s="208" t="s">
        <v>25</v>
      </c>
    </row>
    <row r="220" spans="6:11" x14ac:dyDescent="0.3">
      <c r="F220" s="227" t="s">
        <v>2730</v>
      </c>
      <c r="G220" s="209">
        <v>6211.18</v>
      </c>
      <c r="H220" s="209">
        <v>0</v>
      </c>
      <c r="I220" s="228" t="s">
        <v>201</v>
      </c>
      <c r="J220" s="228" t="s">
        <v>11</v>
      </c>
      <c r="K220" s="229" t="s">
        <v>2829</v>
      </c>
    </row>
    <row r="221" spans="6:11" x14ac:dyDescent="0.3">
      <c r="F221" s="227" t="s">
        <v>2731</v>
      </c>
      <c r="G221" s="209">
        <v>2484.4699999999998</v>
      </c>
      <c r="H221" s="209">
        <v>0</v>
      </c>
      <c r="I221" s="228" t="s">
        <v>2830</v>
      </c>
      <c r="J221" s="228" t="s">
        <v>11</v>
      </c>
      <c r="K221" s="229" t="s">
        <v>2831</v>
      </c>
    </row>
    <row r="222" spans="6:11" x14ac:dyDescent="0.3">
      <c r="F222" s="227" t="s">
        <v>2732</v>
      </c>
      <c r="G222" s="209">
        <v>11180.12</v>
      </c>
      <c r="H222" s="209">
        <v>7145.78</v>
      </c>
      <c r="I222" s="228" t="s">
        <v>2821</v>
      </c>
      <c r="J222" s="228" t="s">
        <v>11</v>
      </c>
      <c r="K222" s="229" t="s">
        <v>2832</v>
      </c>
    </row>
    <row r="223" spans="6:11" x14ac:dyDescent="0.3">
      <c r="F223" s="227" t="s">
        <v>2733</v>
      </c>
      <c r="G223" s="209">
        <v>2484.4699999999998</v>
      </c>
      <c r="H223" s="209">
        <v>0</v>
      </c>
      <c r="I223" s="228" t="s">
        <v>2833</v>
      </c>
      <c r="J223" s="228" t="s">
        <v>11</v>
      </c>
      <c r="K223" s="229" t="s">
        <v>2834</v>
      </c>
    </row>
    <row r="224" spans="6:11" x14ac:dyDescent="0.3">
      <c r="F224" s="227" t="s">
        <v>386</v>
      </c>
      <c r="G224" s="209">
        <v>4968.9399999999996</v>
      </c>
      <c r="H224" s="209">
        <v>0</v>
      </c>
      <c r="I224" s="228" t="s">
        <v>204</v>
      </c>
      <c r="J224" s="228" t="s">
        <v>11</v>
      </c>
      <c r="K224" s="229" t="s">
        <v>2835</v>
      </c>
    </row>
    <row r="225" spans="6:11" x14ac:dyDescent="0.3">
      <c r="F225" s="206" t="s">
        <v>125</v>
      </c>
      <c r="G225" s="210">
        <v>46583.85</v>
      </c>
      <c r="H225" s="210">
        <v>0</v>
      </c>
      <c r="I225" s="207" t="s">
        <v>30</v>
      </c>
      <c r="J225" s="207" t="s">
        <v>11</v>
      </c>
      <c r="K225" s="208" t="s">
        <v>31</v>
      </c>
    </row>
    <row r="226" spans="6:11" x14ac:dyDescent="0.3">
      <c r="F226" s="227" t="s">
        <v>392</v>
      </c>
      <c r="G226" s="209">
        <v>3105.59</v>
      </c>
      <c r="H226" s="209">
        <v>0</v>
      </c>
      <c r="I226" s="228" t="s">
        <v>204</v>
      </c>
      <c r="J226" s="228" t="s">
        <v>11</v>
      </c>
      <c r="K226" s="229" t="s">
        <v>2836</v>
      </c>
    </row>
    <row r="227" spans="6:11" x14ac:dyDescent="0.3">
      <c r="F227" s="206" t="s">
        <v>126</v>
      </c>
      <c r="G227" s="210">
        <v>3105.59</v>
      </c>
      <c r="H227" s="210">
        <v>0</v>
      </c>
      <c r="I227" s="207" t="s">
        <v>224</v>
      </c>
      <c r="J227" s="207" t="s">
        <v>202</v>
      </c>
      <c r="K227" s="208" t="s">
        <v>225</v>
      </c>
    </row>
    <row r="228" spans="6:11" x14ac:dyDescent="0.3">
      <c r="F228" s="227" t="s">
        <v>2734</v>
      </c>
      <c r="G228" s="209">
        <v>2484.4699999999998</v>
      </c>
      <c r="H228" s="209">
        <v>0</v>
      </c>
      <c r="I228" s="228" t="s">
        <v>255</v>
      </c>
      <c r="J228" s="228" t="s">
        <v>11</v>
      </c>
      <c r="K228" s="229" t="s">
        <v>2837</v>
      </c>
    </row>
    <row r="229" spans="6:11" x14ac:dyDescent="0.3">
      <c r="F229" s="227" t="s">
        <v>2735</v>
      </c>
      <c r="G229" s="209">
        <v>17391.3</v>
      </c>
      <c r="H229" s="209">
        <v>0</v>
      </c>
      <c r="I229" s="228" t="s">
        <v>238</v>
      </c>
      <c r="J229" s="228" t="s">
        <v>11</v>
      </c>
      <c r="K229" s="229" t="s">
        <v>2838</v>
      </c>
    </row>
    <row r="230" spans="6:11" x14ac:dyDescent="0.3">
      <c r="F230" s="227" t="s">
        <v>2736</v>
      </c>
      <c r="G230" s="209">
        <v>4968.9399999999996</v>
      </c>
      <c r="H230" s="209">
        <v>0</v>
      </c>
      <c r="I230" s="228" t="s">
        <v>2839</v>
      </c>
      <c r="J230" s="228" t="s">
        <v>11</v>
      </c>
      <c r="K230" s="229" t="s">
        <v>2840</v>
      </c>
    </row>
    <row r="231" spans="6:11" x14ac:dyDescent="0.3">
      <c r="F231" s="227" t="s">
        <v>2737</v>
      </c>
      <c r="G231" s="209">
        <v>7453.42</v>
      </c>
      <c r="H231" s="209">
        <v>0</v>
      </c>
      <c r="I231" s="228" t="s">
        <v>990</v>
      </c>
      <c r="J231" s="228" t="s">
        <v>11</v>
      </c>
      <c r="K231" s="229" t="s">
        <v>2841</v>
      </c>
    </row>
    <row r="232" spans="6:11" x14ac:dyDescent="0.3">
      <c r="F232" s="227" t="s">
        <v>2738</v>
      </c>
      <c r="G232" s="209">
        <v>2484.4699999999998</v>
      </c>
      <c r="H232" s="209">
        <v>0</v>
      </c>
      <c r="I232" s="228" t="s">
        <v>2842</v>
      </c>
      <c r="J232" s="228" t="s">
        <v>11</v>
      </c>
      <c r="K232" s="229" t="s">
        <v>2843</v>
      </c>
    </row>
    <row r="233" spans="6:11" x14ac:dyDescent="0.3">
      <c r="F233" s="206" t="s">
        <v>128</v>
      </c>
      <c r="G233" s="210">
        <v>12422.36</v>
      </c>
      <c r="H233" s="210">
        <v>0</v>
      </c>
      <c r="I233" s="207" t="s">
        <v>214</v>
      </c>
      <c r="J233" s="207" t="s">
        <v>202</v>
      </c>
      <c r="K233" s="208" t="s">
        <v>227</v>
      </c>
    </row>
    <row r="234" spans="6:11" x14ac:dyDescent="0.3">
      <c r="F234" s="206" t="s">
        <v>129</v>
      </c>
      <c r="G234" s="210">
        <v>7453.42</v>
      </c>
      <c r="H234" s="210">
        <v>0</v>
      </c>
      <c r="I234" s="207" t="s">
        <v>37</v>
      </c>
      <c r="J234" s="207" t="s">
        <v>11</v>
      </c>
      <c r="K234" s="208" t="s">
        <v>38</v>
      </c>
    </row>
    <row r="235" spans="6:11" x14ac:dyDescent="0.3">
      <c r="F235" s="227" t="s">
        <v>2739</v>
      </c>
      <c r="G235" s="209">
        <v>11180.12</v>
      </c>
      <c r="H235" s="209">
        <v>1013.7</v>
      </c>
      <c r="I235" s="228" t="s">
        <v>985</v>
      </c>
      <c r="J235" s="228" t="s">
        <v>11</v>
      </c>
      <c r="K235" s="229" t="s">
        <v>2844</v>
      </c>
    </row>
    <row r="236" spans="6:11" x14ac:dyDescent="0.3">
      <c r="F236" s="227" t="s">
        <v>2740</v>
      </c>
      <c r="G236" s="209">
        <v>2484.4699999999998</v>
      </c>
      <c r="H236" s="209">
        <v>0</v>
      </c>
      <c r="I236" s="228" t="s">
        <v>2845</v>
      </c>
      <c r="J236" s="228" t="s">
        <v>11</v>
      </c>
      <c r="K236" s="229" t="s">
        <v>2846</v>
      </c>
    </row>
    <row r="237" spans="6:11" x14ac:dyDescent="0.3">
      <c r="F237" s="227" t="s">
        <v>406</v>
      </c>
      <c r="G237" s="209">
        <v>27329.19</v>
      </c>
      <c r="H237" s="209">
        <v>0</v>
      </c>
      <c r="I237" s="228" t="s">
        <v>201</v>
      </c>
      <c r="J237" s="228" t="s">
        <v>11</v>
      </c>
      <c r="K237" s="229" t="s">
        <v>2847</v>
      </c>
    </row>
    <row r="238" spans="6:11" x14ac:dyDescent="0.3">
      <c r="F238" s="227" t="s">
        <v>2741</v>
      </c>
      <c r="G238" s="209">
        <v>3105.59</v>
      </c>
      <c r="H238" s="209">
        <v>0</v>
      </c>
      <c r="I238" s="228" t="s">
        <v>2848</v>
      </c>
      <c r="J238" s="228" t="s">
        <v>11</v>
      </c>
      <c r="K238" s="229" t="s">
        <v>2849</v>
      </c>
    </row>
    <row r="239" spans="6:11" x14ac:dyDescent="0.3">
      <c r="F239" s="227" t="s">
        <v>411</v>
      </c>
      <c r="G239" s="209">
        <v>3105.59</v>
      </c>
      <c r="H239" s="209">
        <v>0</v>
      </c>
      <c r="I239" s="228" t="s">
        <v>204</v>
      </c>
      <c r="J239" s="228" t="s">
        <v>11</v>
      </c>
      <c r="K239" s="229" t="s">
        <v>2850</v>
      </c>
    </row>
    <row r="240" spans="6:11" x14ac:dyDescent="0.3">
      <c r="F240" s="206" t="s">
        <v>134</v>
      </c>
      <c r="G240" s="210">
        <v>14285.72</v>
      </c>
      <c r="H240" s="210">
        <v>1912.71</v>
      </c>
      <c r="I240" s="207" t="s">
        <v>204</v>
      </c>
      <c r="J240" s="207" t="s">
        <v>202</v>
      </c>
      <c r="K240" s="208" t="s">
        <v>240</v>
      </c>
    </row>
    <row r="241" spans="6:11" x14ac:dyDescent="0.3">
      <c r="F241" s="227" t="s">
        <v>937</v>
      </c>
      <c r="G241" s="209">
        <v>2484.4699999999998</v>
      </c>
      <c r="H241" s="209">
        <v>0</v>
      </c>
      <c r="I241" s="228" t="s">
        <v>985</v>
      </c>
      <c r="J241" s="228" t="s">
        <v>11</v>
      </c>
      <c r="K241" s="229" t="s">
        <v>2851</v>
      </c>
    </row>
    <row r="242" spans="6:11" x14ac:dyDescent="0.3">
      <c r="F242" s="206" t="s">
        <v>137</v>
      </c>
      <c r="G242" s="210">
        <v>3726.71</v>
      </c>
      <c r="H242" s="210">
        <v>0</v>
      </c>
      <c r="I242" s="207" t="s">
        <v>243</v>
      </c>
      <c r="J242" s="207" t="s">
        <v>202</v>
      </c>
      <c r="K242" s="208" t="s">
        <v>244</v>
      </c>
    </row>
    <row r="243" spans="6:11" x14ac:dyDescent="0.3">
      <c r="F243" s="227" t="s">
        <v>2742</v>
      </c>
      <c r="G243" s="209">
        <v>6211.18</v>
      </c>
      <c r="H243" s="209">
        <v>0</v>
      </c>
      <c r="I243" s="228" t="s">
        <v>2811</v>
      </c>
      <c r="J243" s="228" t="s">
        <v>11</v>
      </c>
      <c r="K243" s="229" t="s">
        <v>2852</v>
      </c>
    </row>
    <row r="244" spans="6:11" x14ac:dyDescent="0.3">
      <c r="F244" s="227" t="s">
        <v>423</v>
      </c>
      <c r="G244" s="209">
        <v>28571.43</v>
      </c>
      <c r="H244" s="209">
        <v>0</v>
      </c>
      <c r="I244" s="228" t="s">
        <v>204</v>
      </c>
      <c r="J244" s="228" t="s">
        <v>11</v>
      </c>
      <c r="K244" s="229" t="s">
        <v>2853</v>
      </c>
    </row>
    <row r="245" spans="6:11" x14ac:dyDescent="0.3">
      <c r="F245" s="227" t="s">
        <v>2743</v>
      </c>
      <c r="G245" s="209">
        <v>14906.83</v>
      </c>
      <c r="H245" s="209">
        <v>0</v>
      </c>
      <c r="I245" s="228" t="s">
        <v>2854</v>
      </c>
      <c r="J245" s="228" t="s">
        <v>11</v>
      </c>
      <c r="K245" s="229" t="s">
        <v>2855</v>
      </c>
    </row>
    <row r="246" spans="6:11" x14ac:dyDescent="0.3">
      <c r="F246" s="206" t="s">
        <v>140</v>
      </c>
      <c r="G246" s="210">
        <v>13664.58</v>
      </c>
      <c r="H246" s="210">
        <v>0</v>
      </c>
      <c r="I246" s="207" t="s">
        <v>37</v>
      </c>
      <c r="J246" s="207" t="s">
        <v>11</v>
      </c>
      <c r="K246" s="208" t="s">
        <v>41</v>
      </c>
    </row>
    <row r="247" spans="6:11" x14ac:dyDescent="0.3">
      <c r="F247" s="206" t="s">
        <v>144</v>
      </c>
      <c r="G247" s="210">
        <v>12422.36</v>
      </c>
      <c r="H247" s="210">
        <v>0</v>
      </c>
      <c r="I247" s="207" t="s">
        <v>248</v>
      </c>
      <c r="J247" s="207" t="s">
        <v>202</v>
      </c>
      <c r="K247" s="208" t="s">
        <v>250</v>
      </c>
    </row>
    <row r="248" spans="6:11" x14ac:dyDescent="0.3">
      <c r="F248" s="206" t="s">
        <v>145</v>
      </c>
      <c r="G248" s="210">
        <v>13664.59</v>
      </c>
      <c r="H248" s="210">
        <v>0</v>
      </c>
      <c r="I248" s="207" t="s">
        <v>204</v>
      </c>
      <c r="J248" s="207" t="s">
        <v>202</v>
      </c>
      <c r="K248" s="208" t="s">
        <v>251</v>
      </c>
    </row>
    <row r="249" spans="6:11" x14ac:dyDescent="0.3">
      <c r="F249" s="206" t="s">
        <v>146</v>
      </c>
      <c r="G249" s="210">
        <v>3105.59</v>
      </c>
      <c r="H249" s="210">
        <v>0</v>
      </c>
      <c r="I249" s="207" t="s">
        <v>43</v>
      </c>
      <c r="J249" s="207" t="s">
        <v>11</v>
      </c>
      <c r="K249" s="208" t="s">
        <v>44</v>
      </c>
    </row>
    <row r="250" spans="6:11" x14ac:dyDescent="0.3">
      <c r="F250" s="206" t="s">
        <v>45</v>
      </c>
      <c r="G250" s="210">
        <v>2484.4699999999998</v>
      </c>
      <c r="H250" s="210">
        <v>0</v>
      </c>
      <c r="I250" s="207" t="s">
        <v>46</v>
      </c>
      <c r="J250" s="207" t="s">
        <v>11</v>
      </c>
      <c r="K250" s="208" t="s">
        <v>47</v>
      </c>
    </row>
    <row r="251" spans="6:11" x14ac:dyDescent="0.3">
      <c r="F251" s="206" t="s">
        <v>147</v>
      </c>
      <c r="G251" s="210">
        <v>141614.9</v>
      </c>
      <c r="H251" s="210">
        <v>986.57</v>
      </c>
      <c r="I251" s="207" t="s">
        <v>204</v>
      </c>
      <c r="J251" s="207" t="s">
        <v>202</v>
      </c>
      <c r="K251" s="208" t="s">
        <v>252</v>
      </c>
    </row>
    <row r="252" spans="6:11" x14ac:dyDescent="0.3">
      <c r="F252" s="206" t="s">
        <v>148</v>
      </c>
      <c r="G252" s="210">
        <v>6211.18</v>
      </c>
      <c r="H252" s="210">
        <v>0</v>
      </c>
      <c r="I252" s="207" t="s">
        <v>253</v>
      </c>
      <c r="J252" s="207" t="s">
        <v>202</v>
      </c>
      <c r="K252" s="208" t="s">
        <v>254</v>
      </c>
    </row>
    <row r="253" spans="6:11" x14ac:dyDescent="0.3">
      <c r="F253" s="206" t="s">
        <v>149</v>
      </c>
      <c r="G253" s="210">
        <v>13664.6</v>
      </c>
      <c r="H253" s="210">
        <v>0</v>
      </c>
      <c r="I253" s="207" t="s">
        <v>255</v>
      </c>
      <c r="J253" s="207" t="s">
        <v>202</v>
      </c>
      <c r="K253" s="208" t="s">
        <v>256</v>
      </c>
    </row>
    <row r="254" spans="6:11" x14ac:dyDescent="0.3">
      <c r="F254" s="227" t="s">
        <v>2744</v>
      </c>
      <c r="G254" s="209">
        <v>113179.46</v>
      </c>
      <c r="H254" s="209">
        <v>59266.91</v>
      </c>
      <c r="I254" s="228">
        <v>0</v>
      </c>
      <c r="J254" s="228" t="s">
        <v>11</v>
      </c>
      <c r="K254" s="229">
        <v>0</v>
      </c>
    </row>
    <row r="255" spans="6:11" x14ac:dyDescent="0.3">
      <c r="F255" s="206" t="s">
        <v>151</v>
      </c>
      <c r="G255" s="210">
        <v>4968.9399999999996</v>
      </c>
      <c r="H255" s="210">
        <v>0</v>
      </c>
      <c r="I255" s="207" t="s">
        <v>201</v>
      </c>
      <c r="J255" s="207" t="s">
        <v>202</v>
      </c>
      <c r="K255" s="208" t="s">
        <v>227</v>
      </c>
    </row>
    <row r="256" spans="6:11" x14ac:dyDescent="0.3">
      <c r="F256" s="206" t="s">
        <v>153</v>
      </c>
      <c r="G256" s="210">
        <v>6211.18</v>
      </c>
      <c r="H256" s="210">
        <v>0</v>
      </c>
      <c r="I256" s="207" t="s">
        <v>204</v>
      </c>
      <c r="J256" s="207" t="s">
        <v>202</v>
      </c>
      <c r="K256" s="208" t="s">
        <v>257</v>
      </c>
    </row>
    <row r="257" spans="6:11" x14ac:dyDescent="0.3">
      <c r="F257" s="206" t="s">
        <v>154</v>
      </c>
      <c r="G257" s="210">
        <v>3105.59</v>
      </c>
      <c r="H257" s="210">
        <v>0</v>
      </c>
      <c r="I257" s="207" t="s">
        <v>49</v>
      </c>
      <c r="J257" s="207" t="s">
        <v>11</v>
      </c>
      <c r="K257" s="208" t="s">
        <v>50</v>
      </c>
    </row>
    <row r="258" spans="6:11" x14ac:dyDescent="0.3">
      <c r="F258" s="206" t="s">
        <v>155</v>
      </c>
      <c r="G258" s="210">
        <v>4968.9399999999996</v>
      </c>
      <c r="H258" s="210">
        <v>0</v>
      </c>
      <c r="I258" s="207" t="s">
        <v>204</v>
      </c>
      <c r="J258" s="207" t="s">
        <v>202</v>
      </c>
      <c r="K258" s="208" t="s">
        <v>205</v>
      </c>
    </row>
    <row r="259" spans="6:11" x14ac:dyDescent="0.3">
      <c r="F259" s="227" t="s">
        <v>2745</v>
      </c>
      <c r="G259" s="209">
        <v>13664.59</v>
      </c>
      <c r="H259" s="209">
        <v>5118.7</v>
      </c>
      <c r="I259" s="228" t="s">
        <v>204</v>
      </c>
      <c r="J259" s="228" t="s">
        <v>11</v>
      </c>
      <c r="K259" s="229" t="s">
        <v>2856</v>
      </c>
    </row>
    <row r="260" spans="6:11" x14ac:dyDescent="0.3">
      <c r="F260" s="206" t="s">
        <v>156</v>
      </c>
      <c r="G260" s="210">
        <v>6211.18</v>
      </c>
      <c r="H260" s="210">
        <v>0</v>
      </c>
      <c r="I260" s="207" t="s">
        <v>204</v>
      </c>
      <c r="J260" s="207" t="s">
        <v>202</v>
      </c>
      <c r="K260" s="208" t="s">
        <v>258</v>
      </c>
    </row>
    <row r="261" spans="6:11" x14ac:dyDescent="0.3">
      <c r="F261" s="206" t="s">
        <v>157</v>
      </c>
      <c r="G261" s="210">
        <v>42236.02</v>
      </c>
      <c r="H261" s="210">
        <v>6169.78</v>
      </c>
      <c r="I261" s="207" t="s">
        <v>51</v>
      </c>
      <c r="J261" s="207" t="s">
        <v>11</v>
      </c>
      <c r="K261" s="208" t="s">
        <v>52</v>
      </c>
    </row>
    <row r="262" spans="6:11" x14ac:dyDescent="0.3">
      <c r="F262" s="206" t="s">
        <v>158</v>
      </c>
      <c r="G262" s="210">
        <v>6211.18</v>
      </c>
      <c r="H262" s="210">
        <v>0</v>
      </c>
      <c r="I262" s="207" t="s">
        <v>248</v>
      </c>
      <c r="J262" s="207" t="s">
        <v>202</v>
      </c>
      <c r="K262" s="208" t="s">
        <v>249</v>
      </c>
    </row>
    <row r="263" spans="6:11" x14ac:dyDescent="0.3">
      <c r="F263" s="206" t="s">
        <v>159</v>
      </c>
      <c r="G263" s="210">
        <v>6211.18</v>
      </c>
      <c r="H263" s="210">
        <v>0</v>
      </c>
      <c r="I263" s="207" t="s">
        <v>206</v>
      </c>
      <c r="J263" s="207" t="s">
        <v>202</v>
      </c>
      <c r="K263" s="208" t="s">
        <v>207</v>
      </c>
    </row>
    <row r="264" spans="6:11" x14ac:dyDescent="0.3">
      <c r="F264" s="206" t="s">
        <v>161</v>
      </c>
      <c r="G264" s="210">
        <v>3726.71</v>
      </c>
      <c r="H264" s="210">
        <v>0</v>
      </c>
      <c r="I264" s="207" t="s">
        <v>216</v>
      </c>
      <c r="J264" s="207" t="s">
        <v>202</v>
      </c>
      <c r="K264" s="208" t="s">
        <v>217</v>
      </c>
    </row>
    <row r="265" spans="6:11" x14ac:dyDescent="0.3">
      <c r="F265" s="206" t="s">
        <v>162</v>
      </c>
      <c r="G265" s="210">
        <v>4968.9399999999996</v>
      </c>
      <c r="H265" s="210">
        <v>0</v>
      </c>
      <c r="I265" s="207" t="s">
        <v>53</v>
      </c>
      <c r="J265" s="207" t="s">
        <v>11</v>
      </c>
      <c r="K265" s="208" t="s">
        <v>54</v>
      </c>
    </row>
    <row r="266" spans="6:11" x14ac:dyDescent="0.3">
      <c r="F266" s="206" t="s">
        <v>163</v>
      </c>
      <c r="G266" s="210">
        <v>4347.83</v>
      </c>
      <c r="H266" s="210">
        <v>0</v>
      </c>
      <c r="I266" s="207" t="s">
        <v>260</v>
      </c>
      <c r="J266" s="207" t="s">
        <v>202</v>
      </c>
      <c r="K266" s="208" t="s">
        <v>261</v>
      </c>
    </row>
    <row r="267" spans="6:11" x14ac:dyDescent="0.3">
      <c r="F267" s="206" t="s">
        <v>165</v>
      </c>
      <c r="G267" s="210">
        <v>7453.42</v>
      </c>
      <c r="H267" s="210">
        <v>0</v>
      </c>
      <c r="I267" s="207" t="s">
        <v>204</v>
      </c>
      <c r="J267" s="207" t="s">
        <v>202</v>
      </c>
      <c r="K267" s="208" t="s">
        <v>262</v>
      </c>
    </row>
    <row r="268" spans="6:11" x14ac:dyDescent="0.3">
      <c r="F268" s="206" t="s">
        <v>166</v>
      </c>
      <c r="G268" s="210">
        <v>18633.54</v>
      </c>
      <c r="H268" s="210">
        <v>8022.5</v>
      </c>
      <c r="I268" s="207" t="s">
        <v>214</v>
      </c>
      <c r="J268" s="207" t="s">
        <v>202</v>
      </c>
      <c r="K268" s="208" t="s">
        <v>263</v>
      </c>
    </row>
    <row r="269" spans="6:11" x14ac:dyDescent="0.3">
      <c r="F269" s="206" t="s">
        <v>167</v>
      </c>
      <c r="G269" s="210">
        <v>2484.4699999999998</v>
      </c>
      <c r="H269" s="210">
        <v>0</v>
      </c>
      <c r="I269" s="207" t="s">
        <v>260</v>
      </c>
      <c r="J269" s="207" t="s">
        <v>202</v>
      </c>
      <c r="K269" s="208" t="s">
        <v>261</v>
      </c>
    </row>
    <row r="270" spans="6:11" x14ac:dyDescent="0.3">
      <c r="F270" s="227" t="s">
        <v>2746</v>
      </c>
      <c r="G270" s="209">
        <v>4968.9399999999996</v>
      </c>
      <c r="H270" s="209">
        <v>0</v>
      </c>
      <c r="I270" s="228" t="s">
        <v>2857</v>
      </c>
      <c r="J270" s="228" t="s">
        <v>11</v>
      </c>
      <c r="K270" s="229" t="s">
        <v>2858</v>
      </c>
    </row>
    <row r="271" spans="6:11" x14ac:dyDescent="0.3">
      <c r="F271" s="227" t="s">
        <v>2747</v>
      </c>
      <c r="G271" s="209">
        <v>14906.84</v>
      </c>
      <c r="H271" s="209">
        <v>0</v>
      </c>
      <c r="I271" s="228" t="s">
        <v>204</v>
      </c>
      <c r="J271" s="228" t="s">
        <v>11</v>
      </c>
      <c r="K271" s="229" t="s">
        <v>2859</v>
      </c>
    </row>
    <row r="272" spans="6:11" x14ac:dyDescent="0.3">
      <c r="F272" s="206" t="s">
        <v>172</v>
      </c>
      <c r="G272" s="210">
        <v>14906.82</v>
      </c>
      <c r="H272" s="210">
        <v>0</v>
      </c>
      <c r="I272" s="207" t="s">
        <v>204</v>
      </c>
      <c r="J272" s="207" t="s">
        <v>202</v>
      </c>
      <c r="K272" s="208" t="s">
        <v>228</v>
      </c>
    </row>
    <row r="273" spans="6:11" x14ac:dyDescent="0.3">
      <c r="F273" s="206" t="s">
        <v>173</v>
      </c>
      <c r="G273" s="210">
        <v>4968.9399999999996</v>
      </c>
      <c r="H273" s="210">
        <v>0</v>
      </c>
      <c r="I273" s="207" t="s">
        <v>222</v>
      </c>
      <c r="J273" s="207" t="s">
        <v>202</v>
      </c>
      <c r="K273" s="208" t="s">
        <v>267</v>
      </c>
    </row>
    <row r="274" spans="6:11" x14ac:dyDescent="0.3">
      <c r="F274" s="206" t="s">
        <v>175</v>
      </c>
      <c r="G274" s="210">
        <v>2484.4699999999998</v>
      </c>
      <c r="H274" s="210">
        <v>0</v>
      </c>
      <c r="I274" s="207" t="s">
        <v>269</v>
      </c>
      <c r="J274" s="207" t="s">
        <v>202</v>
      </c>
      <c r="K274" s="208" t="s">
        <v>270</v>
      </c>
    </row>
    <row r="275" spans="6:11" x14ac:dyDescent="0.3">
      <c r="F275" s="206" t="s">
        <v>177</v>
      </c>
      <c r="G275" s="210">
        <v>9937.8799999999992</v>
      </c>
      <c r="H275" s="210">
        <v>0</v>
      </c>
      <c r="I275" s="207" t="s">
        <v>238</v>
      </c>
      <c r="J275" s="207" t="s">
        <v>202</v>
      </c>
      <c r="K275" s="208" t="s">
        <v>239</v>
      </c>
    </row>
    <row r="276" spans="6:11" x14ac:dyDescent="0.3">
      <c r="F276" s="206" t="s">
        <v>178</v>
      </c>
      <c r="G276" s="210">
        <v>9937.89</v>
      </c>
      <c r="H276" s="210">
        <v>1027.97</v>
      </c>
      <c r="I276" s="207" t="s">
        <v>212</v>
      </c>
      <c r="J276" s="207" t="s">
        <v>202</v>
      </c>
      <c r="K276" s="208" t="s">
        <v>241</v>
      </c>
    </row>
    <row r="277" spans="6:11" x14ac:dyDescent="0.3">
      <c r="F277" s="206" t="s">
        <v>179</v>
      </c>
      <c r="G277" s="210">
        <v>18633.54</v>
      </c>
      <c r="H277" s="210">
        <v>0</v>
      </c>
      <c r="I277" s="207" t="s">
        <v>214</v>
      </c>
      <c r="J277" s="207" t="s">
        <v>202</v>
      </c>
      <c r="K277" s="208" t="s">
        <v>272</v>
      </c>
    </row>
    <row r="278" spans="6:11" x14ac:dyDescent="0.3">
      <c r="F278" s="227" t="s">
        <v>2748</v>
      </c>
      <c r="G278" s="209">
        <v>14906.84</v>
      </c>
      <c r="H278" s="209">
        <v>0</v>
      </c>
      <c r="I278" s="228" t="s">
        <v>204</v>
      </c>
      <c r="J278" s="228" t="s">
        <v>11</v>
      </c>
      <c r="K278" s="229" t="s">
        <v>2860</v>
      </c>
    </row>
    <row r="279" spans="6:11" x14ac:dyDescent="0.3">
      <c r="F279" s="206" t="s">
        <v>180</v>
      </c>
      <c r="G279" s="210">
        <v>24223.599999999999</v>
      </c>
      <c r="H279" s="210">
        <v>2764.82</v>
      </c>
      <c r="I279" s="207" t="s">
        <v>56</v>
      </c>
      <c r="J279" s="207" t="s">
        <v>11</v>
      </c>
      <c r="K279" s="208" t="s">
        <v>57</v>
      </c>
    </row>
    <row r="280" spans="6:11" x14ac:dyDescent="0.3">
      <c r="F280" s="206" t="s">
        <v>181</v>
      </c>
      <c r="G280" s="210">
        <v>37888.199999999997</v>
      </c>
      <c r="H280" s="210">
        <v>1354.6</v>
      </c>
      <c r="I280" s="207" t="s">
        <v>204</v>
      </c>
      <c r="J280" s="207" t="s">
        <v>202</v>
      </c>
      <c r="K280" s="208" t="s">
        <v>273</v>
      </c>
    </row>
    <row r="281" spans="6:11" x14ac:dyDescent="0.3">
      <c r="F281" s="206" t="s">
        <v>182</v>
      </c>
      <c r="G281" s="210">
        <v>37267.08</v>
      </c>
      <c r="H281" s="210">
        <v>7145.77</v>
      </c>
      <c r="I281" s="207" t="s">
        <v>59</v>
      </c>
      <c r="J281" s="207" t="s">
        <v>11</v>
      </c>
      <c r="K281" s="208" t="s">
        <v>60</v>
      </c>
    </row>
    <row r="282" spans="6:11" x14ac:dyDescent="0.3">
      <c r="F282" s="206" t="s">
        <v>183</v>
      </c>
      <c r="G282" s="210">
        <v>4968.9399999999996</v>
      </c>
      <c r="H282" s="210">
        <v>7526.95</v>
      </c>
      <c r="I282" s="207" t="s">
        <v>62</v>
      </c>
      <c r="J282" s="207" t="s">
        <v>11</v>
      </c>
      <c r="K282" s="208" t="s">
        <v>63</v>
      </c>
    </row>
    <row r="283" spans="6:11" x14ac:dyDescent="0.3">
      <c r="F283" s="206" t="s">
        <v>184</v>
      </c>
      <c r="G283" s="210">
        <v>4968.9399999999996</v>
      </c>
      <c r="H283" s="210">
        <v>0</v>
      </c>
      <c r="I283" s="207" t="s">
        <v>216</v>
      </c>
      <c r="J283" s="207" t="s">
        <v>202</v>
      </c>
      <c r="K283" s="208" t="s">
        <v>217</v>
      </c>
    </row>
    <row r="284" spans="6:11" x14ac:dyDescent="0.3">
      <c r="F284" s="206" t="s">
        <v>189</v>
      </c>
      <c r="G284" s="210">
        <v>8695.65</v>
      </c>
      <c r="H284" s="210">
        <v>0</v>
      </c>
      <c r="I284" s="207" t="s">
        <v>28</v>
      </c>
      <c r="J284" s="207" t="s">
        <v>11</v>
      </c>
      <c r="K284" s="208" t="s">
        <v>65</v>
      </c>
    </row>
    <row r="285" spans="6:11" x14ac:dyDescent="0.3">
      <c r="F285" s="227" t="s">
        <v>2749</v>
      </c>
      <c r="G285" s="209">
        <v>52173.919999999998</v>
      </c>
      <c r="H285" s="209">
        <v>0</v>
      </c>
      <c r="I285" s="228" t="s">
        <v>201</v>
      </c>
      <c r="J285" s="228" t="s">
        <v>11</v>
      </c>
      <c r="K285" s="229" t="s">
        <v>2861</v>
      </c>
    </row>
    <row r="286" spans="6:11" x14ac:dyDescent="0.3">
      <c r="F286" s="206" t="s">
        <v>190</v>
      </c>
      <c r="G286" s="210">
        <v>3105.59</v>
      </c>
      <c r="H286" s="210">
        <v>0</v>
      </c>
      <c r="I286" s="207" t="s">
        <v>201</v>
      </c>
      <c r="J286" s="207" t="s">
        <v>202</v>
      </c>
      <c r="K286" s="208" t="s">
        <v>274</v>
      </c>
    </row>
    <row r="287" spans="6:11" x14ac:dyDescent="0.3">
      <c r="F287" s="206" t="s">
        <v>191</v>
      </c>
      <c r="G287" s="210">
        <v>26086.959999999999</v>
      </c>
      <c r="H287" s="210">
        <v>20996.48</v>
      </c>
      <c r="I287" s="207" t="s">
        <v>214</v>
      </c>
      <c r="J287" s="207" t="s">
        <v>202</v>
      </c>
      <c r="K287" s="208" t="s">
        <v>275</v>
      </c>
    </row>
    <row r="288" spans="6:11" x14ac:dyDescent="0.3">
      <c r="F288" s="206" t="s">
        <v>192</v>
      </c>
      <c r="G288" s="210">
        <v>159387.57999999999</v>
      </c>
      <c r="H288" s="210">
        <v>9574.92</v>
      </c>
      <c r="I288" s="207" t="s">
        <v>216</v>
      </c>
      <c r="J288" s="207" t="s">
        <v>202</v>
      </c>
      <c r="K288" s="208" t="s">
        <v>217</v>
      </c>
    </row>
    <row r="289" spans="6:11" x14ac:dyDescent="0.3">
      <c r="F289" s="206" t="s">
        <v>194</v>
      </c>
      <c r="G289" s="210">
        <v>9937.89</v>
      </c>
      <c r="H289" s="210">
        <v>0</v>
      </c>
      <c r="I289" s="207" t="s">
        <v>214</v>
      </c>
      <c r="J289" s="207" t="s">
        <v>202</v>
      </c>
      <c r="K289" s="208" t="s">
        <v>276</v>
      </c>
    </row>
    <row r="290" spans="6:11" x14ac:dyDescent="0.3">
      <c r="F290" s="227" t="s">
        <v>2750</v>
      </c>
      <c r="G290" s="209">
        <v>4968.9399999999996</v>
      </c>
      <c r="H290" s="209">
        <v>0</v>
      </c>
      <c r="I290" s="228" t="s">
        <v>201</v>
      </c>
      <c r="J290" s="228" t="s">
        <v>11</v>
      </c>
      <c r="K290" s="229" t="s">
        <v>2862</v>
      </c>
    </row>
    <row r="291" spans="6:11" x14ac:dyDescent="0.3">
      <c r="F291" s="227" t="s">
        <v>2751</v>
      </c>
      <c r="G291" s="209">
        <v>4968.9399999999996</v>
      </c>
      <c r="H291" s="209">
        <v>0</v>
      </c>
      <c r="I291" s="228" t="s">
        <v>212</v>
      </c>
      <c r="J291" s="228" t="s">
        <v>11</v>
      </c>
      <c r="K291" s="229" t="s">
        <v>2863</v>
      </c>
    </row>
    <row r="292" spans="6:11" x14ac:dyDescent="0.3">
      <c r="F292" s="227" t="s">
        <v>2752</v>
      </c>
      <c r="G292" s="209">
        <v>3105.59</v>
      </c>
      <c r="H292" s="209">
        <v>0</v>
      </c>
      <c r="I292" s="228" t="s">
        <v>2864</v>
      </c>
      <c r="J292" s="228" t="s">
        <v>11</v>
      </c>
      <c r="K292" s="229" t="s">
        <v>2865</v>
      </c>
    </row>
    <row r="293" spans="6:11" x14ac:dyDescent="0.3">
      <c r="F293" s="227" t="s">
        <v>2753</v>
      </c>
      <c r="G293" s="209">
        <v>2484.4699999999998</v>
      </c>
      <c r="H293" s="209">
        <v>0</v>
      </c>
      <c r="I293" s="228" t="s">
        <v>2864</v>
      </c>
      <c r="J293" s="228" t="s">
        <v>11</v>
      </c>
      <c r="K293" s="229" t="s">
        <v>2865</v>
      </c>
    </row>
    <row r="294" spans="6:11" x14ac:dyDescent="0.3">
      <c r="F294" s="227" t="s">
        <v>197</v>
      </c>
      <c r="G294" s="209">
        <v>3105.59</v>
      </c>
      <c r="H294" s="209">
        <v>0</v>
      </c>
      <c r="I294" s="228" t="s">
        <v>2798</v>
      </c>
      <c r="J294" s="228" t="s">
        <v>11</v>
      </c>
      <c r="K294" s="229" t="s">
        <v>2866</v>
      </c>
    </row>
    <row r="295" spans="6:11" x14ac:dyDescent="0.3">
      <c r="F295" s="227" t="s">
        <v>2754</v>
      </c>
      <c r="G295" s="209">
        <v>13664.59</v>
      </c>
      <c r="H295" s="209">
        <v>0</v>
      </c>
      <c r="I295" s="228" t="s">
        <v>201</v>
      </c>
      <c r="J295" s="228" t="s">
        <v>11</v>
      </c>
      <c r="K295" s="229" t="s">
        <v>2867</v>
      </c>
    </row>
    <row r="296" spans="6:11" x14ac:dyDescent="0.3">
      <c r="F296" s="227" t="s">
        <v>2755</v>
      </c>
      <c r="G296" s="209">
        <v>3105.59</v>
      </c>
      <c r="H296" s="209">
        <v>0</v>
      </c>
      <c r="I296" s="228" t="s">
        <v>201</v>
      </c>
      <c r="J296" s="228" t="s">
        <v>11</v>
      </c>
      <c r="K296" s="229" t="s">
        <v>2868</v>
      </c>
    </row>
    <row r="297" spans="6:11" x14ac:dyDescent="0.3">
      <c r="F297" s="227" t="s">
        <v>524</v>
      </c>
      <c r="G297" s="209">
        <v>10559.01</v>
      </c>
      <c r="H297" s="209">
        <v>16362.65</v>
      </c>
      <c r="I297" s="228" t="s">
        <v>2869</v>
      </c>
      <c r="J297" s="228" t="s">
        <v>11</v>
      </c>
      <c r="K297" s="229" t="s">
        <v>2870</v>
      </c>
    </row>
    <row r="298" spans="6:11" x14ac:dyDescent="0.3">
      <c r="F298" s="227" t="s">
        <v>2756</v>
      </c>
      <c r="G298" s="209">
        <v>3105.59</v>
      </c>
      <c r="H298" s="209">
        <v>0</v>
      </c>
      <c r="I298" s="228" t="s">
        <v>201</v>
      </c>
      <c r="J298" s="228" t="s">
        <v>11</v>
      </c>
      <c r="K298" s="229" t="s">
        <v>2871</v>
      </c>
    </row>
    <row r="299" spans="6:11" x14ac:dyDescent="0.3">
      <c r="F299" s="227" t="s">
        <v>2757</v>
      </c>
      <c r="G299" s="209">
        <v>63354.04</v>
      </c>
      <c r="H299" s="209">
        <v>0</v>
      </c>
      <c r="I299" s="228" t="s">
        <v>204</v>
      </c>
      <c r="J299" s="228" t="s">
        <v>11</v>
      </c>
      <c r="K299" s="229" t="s">
        <v>2872</v>
      </c>
    </row>
    <row r="300" spans="6:11" x14ac:dyDescent="0.3">
      <c r="F300" s="206" t="s">
        <v>198</v>
      </c>
      <c r="G300" s="210">
        <v>16149.07</v>
      </c>
      <c r="H300" s="210">
        <v>1027.97</v>
      </c>
      <c r="I300" s="207" t="s">
        <v>214</v>
      </c>
      <c r="J300" s="207" t="s">
        <v>202</v>
      </c>
      <c r="K300" s="208" t="s">
        <v>278</v>
      </c>
    </row>
    <row r="301" spans="6:11" x14ac:dyDescent="0.3">
      <c r="F301" s="206" t="s">
        <v>199</v>
      </c>
      <c r="G301" s="210">
        <v>3726.71</v>
      </c>
      <c r="H301" s="210">
        <v>0</v>
      </c>
      <c r="I301" s="207" t="s">
        <v>204</v>
      </c>
      <c r="J301" s="207" t="s">
        <v>202</v>
      </c>
      <c r="K301" s="208" t="s">
        <v>258</v>
      </c>
    </row>
    <row r="302" spans="6:11" x14ac:dyDescent="0.3">
      <c r="G302" s="240">
        <f>SUM(G179:G301)</f>
        <v>2072256.3599999994</v>
      </c>
      <c r="H302" s="240">
        <f>SUM(H179:H301)</f>
        <v>198018.91000000003</v>
      </c>
    </row>
    <row r="304" spans="6:11" x14ac:dyDescent="0.3">
      <c r="G304" s="241">
        <f>G302-G172</f>
        <v>0</v>
      </c>
      <c r="H304" s="241">
        <f>H302-H172</f>
        <v>0</v>
      </c>
    </row>
  </sheetData>
  <autoFilter ref="F178:K301" xr:uid="{00000000-0009-0000-0000-00000B000000}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</sheetPr>
  <dimension ref="A2:I106"/>
  <sheetViews>
    <sheetView workbookViewId="0">
      <selection activeCell="P10" sqref="D10:P10"/>
    </sheetView>
  </sheetViews>
  <sheetFormatPr defaultRowHeight="14.5" outlineLevelCol="1" x14ac:dyDescent="0.35"/>
  <cols>
    <col min="1" max="1" width="169.6328125" customWidth="1"/>
    <col min="2" max="2" width="20.90625" style="144" hidden="1" customWidth="1" outlineLevel="1"/>
    <col min="3" max="4" width="12.08984375" hidden="1" customWidth="1" outlineLevel="1"/>
    <col min="5" max="5" width="9.6328125" hidden="1" customWidth="1" outlineLevel="1"/>
    <col min="6" max="6" width="12.08984375" style="167" bestFit="1" customWidth="1" collapsed="1"/>
    <col min="7" max="7" width="12.08984375" bestFit="1" customWidth="1"/>
    <col min="9" max="9" width="12.08984375" bestFit="1" customWidth="1"/>
  </cols>
  <sheetData>
    <row r="2" spans="1:9" x14ac:dyDescent="0.35">
      <c r="I2" s="175" t="s">
        <v>1002</v>
      </c>
    </row>
    <row r="3" spans="1:9" x14ac:dyDescent="0.35">
      <c r="A3" s="124" t="s">
        <v>992</v>
      </c>
      <c r="B3" s="124" t="s">
        <v>993</v>
      </c>
      <c r="F3"/>
      <c r="I3" s="176">
        <f>SUM(I5:I76)</f>
        <v>-5995697.1600000001</v>
      </c>
    </row>
    <row r="4" spans="1:9" x14ac:dyDescent="0.35">
      <c r="A4" s="124" t="s">
        <v>923</v>
      </c>
      <c r="B4" s="142">
        <v>1</v>
      </c>
      <c r="C4" s="142">
        <v>2</v>
      </c>
      <c r="D4" s="142">
        <v>3</v>
      </c>
      <c r="E4" s="142">
        <v>4</v>
      </c>
      <c r="F4" t="s">
        <v>295</v>
      </c>
    </row>
    <row r="5" spans="1:9" x14ac:dyDescent="0.35">
      <c r="A5" s="143" t="s">
        <v>994</v>
      </c>
      <c r="C5" s="144"/>
      <c r="D5" s="144"/>
      <c r="E5" s="144"/>
      <c r="F5" s="168"/>
      <c r="G5" t="s">
        <v>1003</v>
      </c>
      <c r="I5" s="144">
        <f>SUM(F6:F12)</f>
        <v>-4813808</v>
      </c>
    </row>
    <row r="6" spans="1:9" x14ac:dyDescent="0.35">
      <c r="A6" s="166" t="s">
        <v>846</v>
      </c>
      <c r="C6" s="144"/>
      <c r="D6" s="144">
        <v>-16200</v>
      </c>
      <c r="E6" s="144"/>
      <c r="F6" s="168">
        <v>-16200</v>
      </c>
    </row>
    <row r="7" spans="1:9" x14ac:dyDescent="0.35">
      <c r="A7" s="166" t="s">
        <v>768</v>
      </c>
      <c r="C7" s="144">
        <v>-159500</v>
      </c>
      <c r="D7" s="144">
        <v>-261316</v>
      </c>
      <c r="E7" s="144"/>
      <c r="F7" s="168">
        <v>-420816</v>
      </c>
      <c r="H7" s="146"/>
    </row>
    <row r="8" spans="1:9" x14ac:dyDescent="0.35">
      <c r="A8" s="166" t="s">
        <v>841</v>
      </c>
      <c r="C8" s="144"/>
      <c r="D8" s="144">
        <v>-3816792</v>
      </c>
      <c r="E8" s="144"/>
      <c r="F8" s="168">
        <v>-3816792</v>
      </c>
      <c r="H8" s="146"/>
    </row>
    <row r="9" spans="1:9" x14ac:dyDescent="0.35">
      <c r="A9" s="166" t="s">
        <v>733</v>
      </c>
      <c r="C9" s="144">
        <v>-75000</v>
      </c>
      <c r="D9" s="144">
        <v>-115000</v>
      </c>
      <c r="E9" s="144"/>
      <c r="F9" s="168">
        <v>-190000</v>
      </c>
      <c r="H9" s="146"/>
    </row>
    <row r="10" spans="1:9" x14ac:dyDescent="0.35">
      <c r="A10" s="166" t="s">
        <v>818</v>
      </c>
      <c r="C10" s="144">
        <v>-20000</v>
      </c>
      <c r="D10" s="144"/>
      <c r="E10" s="144"/>
      <c r="F10" s="168">
        <v>-20000</v>
      </c>
      <c r="H10" s="146"/>
    </row>
    <row r="11" spans="1:9" x14ac:dyDescent="0.35">
      <c r="A11" s="166" t="s">
        <v>803</v>
      </c>
      <c r="C11" s="144">
        <v>-15000</v>
      </c>
      <c r="D11" s="144"/>
      <c r="E11" s="144"/>
      <c r="F11" s="168">
        <v>-15000</v>
      </c>
      <c r="H11" s="146"/>
    </row>
    <row r="12" spans="1:9" x14ac:dyDescent="0.35">
      <c r="A12" s="166" t="s">
        <v>738</v>
      </c>
      <c r="C12" s="144">
        <v>-335000</v>
      </c>
      <c r="D12" s="144"/>
      <c r="E12" s="144"/>
      <c r="F12" s="168">
        <v>-335000</v>
      </c>
    </row>
    <row r="13" spans="1:9" x14ac:dyDescent="0.35">
      <c r="A13" s="143" t="s">
        <v>995</v>
      </c>
      <c r="C13" s="144"/>
      <c r="D13" s="144"/>
      <c r="E13" s="144"/>
      <c r="F13" s="168"/>
      <c r="G13" t="s">
        <v>1002</v>
      </c>
      <c r="I13" s="144">
        <f>SUM(F14:F17)</f>
        <v>-56639.159999999996</v>
      </c>
    </row>
    <row r="14" spans="1:9" x14ac:dyDescent="0.35">
      <c r="A14" s="166" t="s">
        <v>907</v>
      </c>
      <c r="C14" s="144"/>
      <c r="D14" s="144"/>
      <c r="E14" s="144">
        <v>-8667</v>
      </c>
      <c r="F14" s="168">
        <v>-8667</v>
      </c>
    </row>
    <row r="15" spans="1:9" x14ac:dyDescent="0.35">
      <c r="A15" s="166" t="s">
        <v>912</v>
      </c>
      <c r="C15" s="144"/>
      <c r="D15" s="144"/>
      <c r="E15" s="144">
        <v>-7449.6</v>
      </c>
      <c r="F15" s="168">
        <v>-7449.6</v>
      </c>
    </row>
    <row r="16" spans="1:9" x14ac:dyDescent="0.35">
      <c r="A16" s="166" t="s">
        <v>917</v>
      </c>
      <c r="C16" s="144"/>
      <c r="D16" s="144"/>
      <c r="E16" s="144">
        <v>-23391.599999999999</v>
      </c>
      <c r="F16" s="168">
        <v>-23391.599999999999</v>
      </c>
    </row>
    <row r="17" spans="1:9" x14ac:dyDescent="0.35">
      <c r="A17" s="166" t="s">
        <v>922</v>
      </c>
      <c r="C17" s="144"/>
      <c r="D17" s="144"/>
      <c r="E17" s="144">
        <v>-17130.96</v>
      </c>
      <c r="F17" s="168">
        <v>-17130.96</v>
      </c>
    </row>
    <row r="18" spans="1:9" x14ac:dyDescent="0.35">
      <c r="A18" s="169" t="s">
        <v>996</v>
      </c>
      <c r="B18" s="144">
        <v>-3020806.5500000007</v>
      </c>
      <c r="C18" s="144"/>
      <c r="D18" s="144"/>
      <c r="E18" s="144"/>
      <c r="F18" s="168">
        <v>-3020806.5500000007</v>
      </c>
      <c r="G18" t="s">
        <v>1001</v>
      </c>
    </row>
    <row r="19" spans="1:9" x14ac:dyDescent="0.35">
      <c r="A19" s="147" t="s">
        <v>997</v>
      </c>
      <c r="C19" s="144"/>
      <c r="D19" s="144"/>
      <c r="E19" s="144"/>
      <c r="F19" s="168"/>
      <c r="G19" t="s">
        <v>1004</v>
      </c>
      <c r="I19" s="144">
        <f>SUM(F20:F43)</f>
        <v>-1125250</v>
      </c>
    </row>
    <row r="20" spans="1:9" x14ac:dyDescent="0.35">
      <c r="A20" s="166" t="s">
        <v>824</v>
      </c>
      <c r="C20" s="144">
        <v>-48000</v>
      </c>
      <c r="D20" s="144"/>
      <c r="E20" s="144"/>
      <c r="F20" s="168">
        <v>-48000</v>
      </c>
    </row>
    <row r="21" spans="1:9" x14ac:dyDescent="0.35">
      <c r="A21" s="166" t="s">
        <v>768</v>
      </c>
      <c r="C21" s="144">
        <v>-29450</v>
      </c>
      <c r="D21" s="144"/>
      <c r="E21" s="144"/>
      <c r="F21" s="168">
        <v>-29450</v>
      </c>
    </row>
    <row r="22" spans="1:9" x14ac:dyDescent="0.35">
      <c r="A22" s="166" t="s">
        <v>779</v>
      </c>
      <c r="C22" s="144">
        <v>-35000</v>
      </c>
      <c r="D22" s="144"/>
      <c r="E22" s="144"/>
      <c r="F22" s="168">
        <v>-35000</v>
      </c>
    </row>
    <row r="23" spans="1:9" x14ac:dyDescent="0.35">
      <c r="A23" s="166" t="s">
        <v>726</v>
      </c>
      <c r="C23" s="144">
        <v>-200000</v>
      </c>
      <c r="D23" s="144"/>
      <c r="E23" s="144"/>
      <c r="F23" s="168">
        <v>-200000</v>
      </c>
    </row>
    <row r="24" spans="1:9" x14ac:dyDescent="0.35">
      <c r="A24" s="166" t="s">
        <v>711</v>
      </c>
      <c r="B24" s="144">
        <v>-4000</v>
      </c>
      <c r="C24" s="144"/>
      <c r="D24" s="144"/>
      <c r="E24" s="144"/>
      <c r="F24" s="168">
        <v>-4000</v>
      </c>
    </row>
    <row r="25" spans="1:9" x14ac:dyDescent="0.35">
      <c r="A25" s="166" t="s">
        <v>879</v>
      </c>
      <c r="C25" s="144"/>
      <c r="D25" s="144">
        <v>-40000</v>
      </c>
      <c r="E25" s="144"/>
      <c r="F25" s="168">
        <v>-40000</v>
      </c>
    </row>
    <row r="26" spans="1:9" x14ac:dyDescent="0.35">
      <c r="A26" s="166" t="s">
        <v>867</v>
      </c>
      <c r="C26" s="144"/>
      <c r="D26" s="144">
        <v>-4800</v>
      </c>
      <c r="E26" s="144"/>
      <c r="F26" s="168">
        <v>-4800</v>
      </c>
    </row>
    <row r="27" spans="1:9" x14ac:dyDescent="0.35">
      <c r="A27" s="166" t="s">
        <v>807</v>
      </c>
      <c r="C27" s="144">
        <v>-30000</v>
      </c>
      <c r="D27" s="144"/>
      <c r="E27" s="144"/>
      <c r="F27" s="168">
        <v>-30000</v>
      </c>
    </row>
    <row r="28" spans="1:9" x14ac:dyDescent="0.35">
      <c r="A28" s="166" t="s">
        <v>792</v>
      </c>
      <c r="C28" s="144">
        <v>-280000</v>
      </c>
      <c r="D28" s="144"/>
      <c r="E28" s="144"/>
      <c r="F28" s="168">
        <v>-280000</v>
      </c>
    </row>
    <row r="29" spans="1:9" x14ac:dyDescent="0.35">
      <c r="A29" s="166" t="s">
        <v>797</v>
      </c>
      <c r="C29" s="144">
        <v>-10000</v>
      </c>
      <c r="D29" s="144"/>
      <c r="E29" s="144"/>
      <c r="F29" s="168">
        <v>-10000</v>
      </c>
    </row>
    <row r="30" spans="1:9" x14ac:dyDescent="0.35">
      <c r="A30" s="166" t="s">
        <v>863</v>
      </c>
      <c r="C30" s="144"/>
      <c r="D30" s="144">
        <v>-20000</v>
      </c>
      <c r="E30" s="144"/>
      <c r="F30" s="168">
        <v>-20000</v>
      </c>
    </row>
    <row r="31" spans="1:9" x14ac:dyDescent="0.35">
      <c r="A31" s="166" t="s">
        <v>871</v>
      </c>
      <c r="C31" s="144"/>
      <c r="D31" s="144">
        <v>-20000</v>
      </c>
      <c r="E31" s="144"/>
      <c r="F31" s="168">
        <v>-20000</v>
      </c>
    </row>
    <row r="32" spans="1:9" x14ac:dyDescent="0.35">
      <c r="A32" s="166" t="s">
        <v>887</v>
      </c>
      <c r="C32" s="144"/>
      <c r="D32" s="144">
        <v>-25500</v>
      </c>
      <c r="E32" s="144"/>
      <c r="F32" s="168">
        <v>-25500</v>
      </c>
    </row>
    <row r="33" spans="1:6" x14ac:dyDescent="0.35">
      <c r="A33" s="166" t="s">
        <v>875</v>
      </c>
      <c r="C33" s="144"/>
      <c r="D33" s="144">
        <v>-35000</v>
      </c>
      <c r="E33" s="144"/>
      <c r="F33" s="168">
        <v>-35000</v>
      </c>
    </row>
    <row r="34" spans="1:6" x14ac:dyDescent="0.35">
      <c r="A34" s="166" t="s">
        <v>895</v>
      </c>
      <c r="C34" s="144"/>
      <c r="D34" s="144">
        <v>-3500</v>
      </c>
      <c r="E34" s="144"/>
      <c r="F34" s="168">
        <v>-3500</v>
      </c>
    </row>
    <row r="35" spans="1:6" x14ac:dyDescent="0.35">
      <c r="A35" s="166" t="s">
        <v>833</v>
      </c>
      <c r="C35" s="144">
        <v>-20000</v>
      </c>
      <c r="D35" s="144">
        <v>-20000</v>
      </c>
      <c r="E35" s="144"/>
      <c r="F35" s="168">
        <v>-40000</v>
      </c>
    </row>
    <row r="36" spans="1:6" x14ac:dyDescent="0.35">
      <c r="A36" s="166" t="s">
        <v>818</v>
      </c>
      <c r="C36" s="144">
        <v>-15000</v>
      </c>
      <c r="D36" s="144"/>
      <c r="E36" s="144"/>
      <c r="F36" s="168">
        <v>-15000</v>
      </c>
    </row>
    <row r="37" spans="1:6" x14ac:dyDescent="0.35">
      <c r="A37" s="166" t="s">
        <v>775</v>
      </c>
      <c r="C37" s="144">
        <v>-20000</v>
      </c>
      <c r="D37" s="144"/>
      <c r="E37" s="144"/>
      <c r="F37" s="168">
        <v>-20000</v>
      </c>
    </row>
    <row r="38" spans="1:6" x14ac:dyDescent="0.35">
      <c r="A38" s="166" t="s">
        <v>851</v>
      </c>
      <c r="C38" s="144"/>
      <c r="D38" s="144">
        <v>-30000</v>
      </c>
      <c r="E38" s="144"/>
      <c r="F38" s="168">
        <v>-30000</v>
      </c>
    </row>
    <row r="39" spans="1:6" x14ac:dyDescent="0.35">
      <c r="A39" s="166" t="s">
        <v>785</v>
      </c>
      <c r="C39" s="144">
        <v>-10000</v>
      </c>
      <c r="D39" s="144"/>
      <c r="E39" s="144"/>
      <c r="F39" s="168">
        <v>-10000</v>
      </c>
    </row>
    <row r="40" spans="1:6" x14ac:dyDescent="0.35">
      <c r="A40" s="166" t="s">
        <v>762</v>
      </c>
      <c r="C40" s="144">
        <v>-15000</v>
      </c>
      <c r="D40" s="144"/>
      <c r="E40" s="144"/>
      <c r="F40" s="168">
        <v>-15000</v>
      </c>
    </row>
    <row r="41" spans="1:6" x14ac:dyDescent="0.35">
      <c r="A41" s="166" t="s">
        <v>814</v>
      </c>
      <c r="C41" s="144">
        <v>-5000</v>
      </c>
      <c r="D41" s="144"/>
      <c r="E41" s="144"/>
      <c r="F41" s="168">
        <v>-5000</v>
      </c>
    </row>
    <row r="42" spans="1:6" x14ac:dyDescent="0.35">
      <c r="A42" s="166" t="s">
        <v>738</v>
      </c>
      <c r="C42" s="144"/>
      <c r="D42" s="144">
        <v>-200000</v>
      </c>
      <c r="E42" s="144"/>
      <c r="F42" s="168">
        <v>-200000</v>
      </c>
    </row>
    <row r="43" spans="1:6" x14ac:dyDescent="0.35">
      <c r="A43" s="166" t="s">
        <v>856</v>
      </c>
      <c r="C43" s="144"/>
      <c r="D43" s="144">
        <v>-5000</v>
      </c>
      <c r="E43" s="144"/>
      <c r="F43" s="168">
        <v>-5000</v>
      </c>
    </row>
    <row r="44" spans="1:6" x14ac:dyDescent="0.35">
      <c r="A44" s="145" t="s">
        <v>998</v>
      </c>
      <c r="C44" s="144"/>
      <c r="D44" s="144"/>
      <c r="E44" s="144"/>
      <c r="F44" s="168"/>
    </row>
    <row r="45" spans="1:6" x14ac:dyDescent="0.35">
      <c r="A45" s="166" t="s">
        <v>882</v>
      </c>
      <c r="C45" s="144"/>
      <c r="D45" s="144">
        <v>-568895.21</v>
      </c>
      <c r="E45" s="144"/>
      <c r="F45" s="168">
        <v>-568895.21</v>
      </c>
    </row>
    <row r="46" spans="1:6" x14ac:dyDescent="0.35">
      <c r="A46" s="125" t="s">
        <v>295</v>
      </c>
      <c r="B46" s="144">
        <v>-3024806.5500000007</v>
      </c>
      <c r="C46" s="144">
        <v>-1321950</v>
      </c>
      <c r="D46" s="144">
        <v>-5182003.21</v>
      </c>
      <c r="E46" s="144">
        <v>-56639.159999999996</v>
      </c>
      <c r="F46" s="168">
        <v>-9585398.9200000018</v>
      </c>
    </row>
    <row r="47" spans="1:6" x14ac:dyDescent="0.35">
      <c r="B47"/>
      <c r="F47"/>
    </row>
    <row r="48" spans="1:6" x14ac:dyDescent="0.35">
      <c r="B48"/>
      <c r="F48"/>
    </row>
    <row r="49" spans="2:6" x14ac:dyDescent="0.35">
      <c r="B49"/>
      <c r="F49"/>
    </row>
    <row r="50" spans="2:6" x14ac:dyDescent="0.35">
      <c r="B50"/>
      <c r="F50"/>
    </row>
    <row r="51" spans="2:6" x14ac:dyDescent="0.35">
      <c r="B51"/>
      <c r="F51"/>
    </row>
    <row r="52" spans="2:6" x14ac:dyDescent="0.35">
      <c r="B52"/>
      <c r="F52"/>
    </row>
    <row r="53" spans="2:6" x14ac:dyDescent="0.35">
      <c r="B53"/>
      <c r="F53"/>
    </row>
    <row r="54" spans="2:6" x14ac:dyDescent="0.35">
      <c r="B54"/>
      <c r="F54"/>
    </row>
    <row r="55" spans="2:6" x14ac:dyDescent="0.35">
      <c r="B55"/>
      <c r="F55"/>
    </row>
    <row r="56" spans="2:6" x14ac:dyDescent="0.35">
      <c r="B56"/>
      <c r="F56"/>
    </row>
    <row r="57" spans="2:6" x14ac:dyDescent="0.35">
      <c r="B57"/>
      <c r="F57"/>
    </row>
    <row r="58" spans="2:6" x14ac:dyDescent="0.35">
      <c r="B58"/>
      <c r="F58"/>
    </row>
    <row r="59" spans="2:6" x14ac:dyDescent="0.35">
      <c r="B59"/>
      <c r="F59"/>
    </row>
    <row r="60" spans="2:6" x14ac:dyDescent="0.35">
      <c r="B60"/>
      <c r="F60"/>
    </row>
    <row r="61" spans="2:6" x14ac:dyDescent="0.35">
      <c r="B61"/>
      <c r="F61"/>
    </row>
    <row r="62" spans="2:6" x14ac:dyDescent="0.35">
      <c r="B62"/>
    </row>
    <row r="63" spans="2:6" x14ac:dyDescent="0.35">
      <c r="B63"/>
    </row>
    <row r="64" spans="2:6" x14ac:dyDescent="0.35">
      <c r="B64"/>
    </row>
    <row r="65" spans="2:2" x14ac:dyDescent="0.35">
      <c r="B65"/>
    </row>
    <row r="66" spans="2:2" x14ac:dyDescent="0.35">
      <c r="B66"/>
    </row>
    <row r="67" spans="2:2" x14ac:dyDescent="0.35">
      <c r="B67"/>
    </row>
    <row r="68" spans="2:2" x14ac:dyDescent="0.35">
      <c r="B68"/>
    </row>
    <row r="69" spans="2:2" x14ac:dyDescent="0.35">
      <c r="B69"/>
    </row>
    <row r="70" spans="2:2" x14ac:dyDescent="0.35">
      <c r="B70"/>
    </row>
    <row r="71" spans="2:2" x14ac:dyDescent="0.35">
      <c r="B71"/>
    </row>
    <row r="72" spans="2:2" x14ac:dyDescent="0.35">
      <c r="B72"/>
    </row>
    <row r="73" spans="2:2" x14ac:dyDescent="0.35">
      <c r="B73"/>
    </row>
    <row r="74" spans="2:2" x14ac:dyDescent="0.35">
      <c r="B74"/>
    </row>
    <row r="75" spans="2:2" x14ac:dyDescent="0.35">
      <c r="B75"/>
    </row>
    <row r="76" spans="2:2" x14ac:dyDescent="0.35">
      <c r="B76"/>
    </row>
    <row r="77" spans="2:2" x14ac:dyDescent="0.35">
      <c r="B77"/>
    </row>
    <row r="78" spans="2:2" x14ac:dyDescent="0.35">
      <c r="B78"/>
    </row>
    <row r="79" spans="2:2" x14ac:dyDescent="0.35">
      <c r="B79"/>
    </row>
    <row r="80" spans="2:2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</sheetData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B62"/>
  <sheetViews>
    <sheetView workbookViewId="0">
      <pane ySplit="1" topLeftCell="A20" activePane="bottomLeft" state="frozen"/>
      <selection activeCell="P10" sqref="D10:P10"/>
      <selection pane="bottomLeft" activeCell="P10" sqref="D10:P10"/>
    </sheetView>
  </sheetViews>
  <sheetFormatPr defaultColWidth="8.90625" defaultRowHeight="13.5" x14ac:dyDescent="0.3"/>
  <cols>
    <col min="1" max="1" width="57.6328125" style="129" customWidth="1"/>
    <col min="2" max="2" width="15.36328125" style="139" bestFit="1" customWidth="1"/>
    <col min="3" max="16384" width="8.90625" style="129"/>
  </cols>
  <sheetData>
    <row r="1" spans="1:2" x14ac:dyDescent="0.3">
      <c r="A1" s="127" t="s">
        <v>928</v>
      </c>
      <c r="B1" s="128"/>
    </row>
    <row r="2" spans="1:2" x14ac:dyDescent="0.3">
      <c r="A2" s="130" t="s">
        <v>929</v>
      </c>
      <c r="B2" s="131">
        <v>254411.6</v>
      </c>
    </row>
    <row r="3" spans="1:2" x14ac:dyDescent="0.3">
      <c r="A3" s="132" t="s">
        <v>930</v>
      </c>
      <c r="B3" s="131">
        <v>102494.34</v>
      </c>
    </row>
    <row r="4" spans="1:2" x14ac:dyDescent="0.3">
      <c r="A4" s="130" t="s">
        <v>931</v>
      </c>
      <c r="B4" s="131">
        <v>630413.94999999995</v>
      </c>
    </row>
    <row r="5" spans="1:2" x14ac:dyDescent="0.3">
      <c r="A5" s="133" t="s">
        <v>932</v>
      </c>
      <c r="B5" s="131">
        <v>243128.29</v>
      </c>
    </row>
    <row r="6" spans="1:2" x14ac:dyDescent="0.3">
      <c r="A6" s="130" t="s">
        <v>933</v>
      </c>
      <c r="B6" s="131">
        <v>313702.58</v>
      </c>
    </row>
    <row r="7" spans="1:2" x14ac:dyDescent="0.3">
      <c r="A7" s="130" t="s">
        <v>934</v>
      </c>
      <c r="B7" s="131">
        <v>447186.31</v>
      </c>
    </row>
    <row r="8" spans="1:2" x14ac:dyDescent="0.3">
      <c r="A8" s="130" t="s">
        <v>935</v>
      </c>
      <c r="B8" s="131">
        <v>368197.82</v>
      </c>
    </row>
    <row r="9" spans="1:2" x14ac:dyDescent="0.3">
      <c r="A9" s="132" t="s">
        <v>936</v>
      </c>
      <c r="B9" s="131">
        <v>365972.44</v>
      </c>
    </row>
    <row r="10" spans="1:2" x14ac:dyDescent="0.3">
      <c r="A10" s="132" t="s">
        <v>937</v>
      </c>
      <c r="B10" s="131">
        <v>219575.17</v>
      </c>
    </row>
    <row r="11" spans="1:2" x14ac:dyDescent="0.3">
      <c r="A11" s="132" t="s">
        <v>938</v>
      </c>
      <c r="B11" s="131">
        <v>129936.56</v>
      </c>
    </row>
    <row r="12" spans="1:2" x14ac:dyDescent="0.3">
      <c r="A12" s="133" t="s">
        <v>939</v>
      </c>
      <c r="B12" s="131">
        <v>1136563.6399999999</v>
      </c>
    </row>
    <row r="13" spans="1:2" x14ac:dyDescent="0.3">
      <c r="A13" s="133" t="s">
        <v>940</v>
      </c>
      <c r="B13" s="131">
        <v>1116239.75</v>
      </c>
    </row>
    <row r="14" spans="1:2" x14ac:dyDescent="0.3">
      <c r="A14" s="133" t="s">
        <v>941</v>
      </c>
      <c r="B14" s="131">
        <v>242660.82</v>
      </c>
    </row>
    <row r="15" spans="1:2" x14ac:dyDescent="0.3">
      <c r="A15" s="132" t="s">
        <v>101</v>
      </c>
      <c r="B15" s="131">
        <v>1530830.54</v>
      </c>
    </row>
    <row r="16" spans="1:2" x14ac:dyDescent="0.3">
      <c r="A16" s="132" t="s">
        <v>942</v>
      </c>
      <c r="B16" s="131">
        <v>432062.87</v>
      </c>
    </row>
    <row r="17" spans="1:2" x14ac:dyDescent="0.3">
      <c r="A17" s="130" t="s">
        <v>369</v>
      </c>
      <c r="B17" s="131">
        <v>454665.6</v>
      </c>
    </row>
    <row r="18" spans="1:2" x14ac:dyDescent="0.3">
      <c r="A18" s="132" t="s">
        <v>943</v>
      </c>
      <c r="B18" s="131">
        <v>363732.47999999998</v>
      </c>
    </row>
    <row r="19" spans="1:2" x14ac:dyDescent="0.3">
      <c r="A19" s="132" t="s">
        <v>944</v>
      </c>
      <c r="B19" s="131">
        <v>180610.16</v>
      </c>
    </row>
    <row r="20" spans="1:2" x14ac:dyDescent="0.3">
      <c r="A20" s="132" t="s">
        <v>409</v>
      </c>
      <c r="B20" s="131">
        <v>454665.6</v>
      </c>
    </row>
    <row r="21" spans="1:2" x14ac:dyDescent="0.3">
      <c r="A21" s="132" t="s">
        <v>945</v>
      </c>
      <c r="B21" s="131">
        <v>90933.119999999995</v>
      </c>
    </row>
    <row r="22" spans="1:2" x14ac:dyDescent="0.3">
      <c r="A22" s="132" t="s">
        <v>946</v>
      </c>
      <c r="B22" s="131">
        <v>191576.85</v>
      </c>
    </row>
    <row r="23" spans="1:2" x14ac:dyDescent="0.3">
      <c r="A23" s="132" t="s">
        <v>947</v>
      </c>
      <c r="B23" s="131">
        <v>449297.87</v>
      </c>
    </row>
    <row r="24" spans="1:2" x14ac:dyDescent="0.3">
      <c r="A24" s="132" t="s">
        <v>182</v>
      </c>
      <c r="B24" s="131">
        <v>397596.1</v>
      </c>
    </row>
    <row r="25" spans="1:2" x14ac:dyDescent="0.3">
      <c r="A25" s="132" t="s">
        <v>948</v>
      </c>
      <c r="B25" s="131">
        <v>43151.9</v>
      </c>
    </row>
    <row r="26" spans="1:2" x14ac:dyDescent="0.3">
      <c r="A26" s="130" t="s">
        <v>949</v>
      </c>
      <c r="B26" s="131">
        <v>9423.98</v>
      </c>
    </row>
    <row r="27" spans="1:2" x14ac:dyDescent="0.3">
      <c r="A27" s="132" t="s">
        <v>950</v>
      </c>
      <c r="B27" s="131">
        <v>43515.9</v>
      </c>
    </row>
    <row r="28" spans="1:2" x14ac:dyDescent="0.3">
      <c r="A28" s="132" t="s">
        <v>951</v>
      </c>
      <c r="B28" s="131">
        <v>105732.63</v>
      </c>
    </row>
    <row r="29" spans="1:2" x14ac:dyDescent="0.3">
      <c r="A29" s="132" t="s">
        <v>952</v>
      </c>
      <c r="B29" s="131">
        <v>14650.31</v>
      </c>
    </row>
    <row r="30" spans="1:2" x14ac:dyDescent="0.3">
      <c r="A30" s="132" t="s">
        <v>953</v>
      </c>
      <c r="B30" s="131">
        <v>618388.37</v>
      </c>
    </row>
    <row r="31" spans="1:2" s="136" customFormat="1" x14ac:dyDescent="0.3">
      <c r="A31" s="134" t="s">
        <v>954</v>
      </c>
      <c r="B31" s="135">
        <v>119244.49</v>
      </c>
    </row>
    <row r="32" spans="1:2" x14ac:dyDescent="0.3">
      <c r="A32" s="130" t="s">
        <v>955</v>
      </c>
      <c r="B32" s="131">
        <v>11627.05</v>
      </c>
    </row>
    <row r="33" spans="1:2" x14ac:dyDescent="0.3">
      <c r="A33" s="132" t="s">
        <v>956</v>
      </c>
      <c r="B33" s="131">
        <v>75575.83</v>
      </c>
    </row>
    <row r="34" spans="1:2" x14ac:dyDescent="0.3">
      <c r="A34" s="132" t="s">
        <v>957</v>
      </c>
      <c r="B34" s="131">
        <v>63948.78</v>
      </c>
    </row>
    <row r="35" spans="1:2" x14ac:dyDescent="0.3">
      <c r="A35" s="132" t="s">
        <v>958</v>
      </c>
      <c r="B35" s="131">
        <v>12721.6</v>
      </c>
    </row>
    <row r="36" spans="1:2" x14ac:dyDescent="0.3">
      <c r="A36" s="130" t="s">
        <v>959</v>
      </c>
      <c r="B36" s="131">
        <v>75575.83</v>
      </c>
    </row>
    <row r="37" spans="1:2" x14ac:dyDescent="0.3">
      <c r="A37" s="132" t="s">
        <v>960</v>
      </c>
      <c r="B37" s="131">
        <v>130534.02</v>
      </c>
    </row>
    <row r="38" spans="1:2" x14ac:dyDescent="0.3">
      <c r="A38" s="130" t="s">
        <v>961</v>
      </c>
      <c r="B38" s="131">
        <v>485876.62</v>
      </c>
    </row>
    <row r="39" spans="1:2" x14ac:dyDescent="0.3">
      <c r="A39" s="130" t="s">
        <v>962</v>
      </c>
      <c r="B39" s="131">
        <v>583010.98</v>
      </c>
    </row>
    <row r="40" spans="1:2" x14ac:dyDescent="0.3">
      <c r="A40" s="132" t="s">
        <v>963</v>
      </c>
      <c r="B40" s="131">
        <v>194336.98</v>
      </c>
    </row>
    <row r="41" spans="1:2" s="138" customFormat="1" x14ac:dyDescent="0.3">
      <c r="A41" s="130" t="s">
        <v>964</v>
      </c>
      <c r="B41" s="137">
        <v>48584.25</v>
      </c>
    </row>
    <row r="42" spans="1:2" x14ac:dyDescent="0.3">
      <c r="A42" s="132" t="s">
        <v>965</v>
      </c>
      <c r="B42" s="131">
        <v>487567.64</v>
      </c>
    </row>
    <row r="43" spans="1:2" x14ac:dyDescent="0.3">
      <c r="A43" s="130" t="s">
        <v>966</v>
      </c>
      <c r="B43" s="131">
        <v>127384.89</v>
      </c>
    </row>
    <row r="44" spans="1:2" x14ac:dyDescent="0.3">
      <c r="A44" s="132" t="s">
        <v>967</v>
      </c>
      <c r="B44" s="131">
        <v>48756.76</v>
      </c>
    </row>
    <row r="45" spans="1:2" x14ac:dyDescent="0.3">
      <c r="A45" s="130" t="s">
        <v>968</v>
      </c>
      <c r="B45" s="131">
        <v>11389.57</v>
      </c>
    </row>
    <row r="46" spans="1:2" x14ac:dyDescent="0.3">
      <c r="A46" s="132" t="s">
        <v>969</v>
      </c>
      <c r="B46" s="131">
        <v>336256</v>
      </c>
    </row>
    <row r="47" spans="1:2" x14ac:dyDescent="0.3">
      <c r="A47" s="130" t="s">
        <v>970</v>
      </c>
      <c r="B47" s="131">
        <v>192070.95</v>
      </c>
    </row>
    <row r="48" spans="1:2" x14ac:dyDescent="0.3">
      <c r="A48" s="130" t="s">
        <v>971</v>
      </c>
      <c r="B48" s="131">
        <v>192070.95</v>
      </c>
    </row>
    <row r="49" spans="1:2" x14ac:dyDescent="0.3">
      <c r="A49" s="130" t="s">
        <v>972</v>
      </c>
      <c r="B49" s="131">
        <v>192070.95</v>
      </c>
    </row>
    <row r="50" spans="1:2" x14ac:dyDescent="0.3">
      <c r="A50" s="130" t="s">
        <v>973</v>
      </c>
      <c r="B50" s="131">
        <v>302641.33</v>
      </c>
    </row>
    <row r="51" spans="1:2" x14ac:dyDescent="0.3">
      <c r="A51" s="130" t="s">
        <v>974</v>
      </c>
      <c r="B51" s="131">
        <v>178748.24</v>
      </c>
    </row>
    <row r="52" spans="1:2" x14ac:dyDescent="0.3">
      <c r="A52" s="130" t="s">
        <v>975</v>
      </c>
      <c r="B52" s="131">
        <v>119165.49</v>
      </c>
    </row>
    <row r="53" spans="1:2" x14ac:dyDescent="0.3">
      <c r="A53" s="130" t="s">
        <v>976</v>
      </c>
      <c r="B53" s="131">
        <v>119165.49</v>
      </c>
    </row>
    <row r="54" spans="1:2" x14ac:dyDescent="0.3">
      <c r="A54" s="130" t="s">
        <v>977</v>
      </c>
      <c r="B54" s="131">
        <v>100298.66</v>
      </c>
    </row>
    <row r="55" spans="1:2" x14ac:dyDescent="0.3">
      <c r="A55" s="130" t="s">
        <v>978</v>
      </c>
      <c r="B55" s="131">
        <v>406232.9</v>
      </c>
    </row>
    <row r="56" spans="1:2" x14ac:dyDescent="0.3">
      <c r="A56" s="130" t="s">
        <v>979</v>
      </c>
      <c r="B56" s="131">
        <v>81246.59</v>
      </c>
    </row>
    <row r="57" spans="1:2" x14ac:dyDescent="0.3">
      <c r="A57" s="130" t="s">
        <v>980</v>
      </c>
      <c r="B57" s="131">
        <v>162493.16</v>
      </c>
    </row>
    <row r="58" spans="1:2" x14ac:dyDescent="0.3">
      <c r="A58" s="130" t="s">
        <v>981</v>
      </c>
      <c r="B58" s="131">
        <v>81246.59</v>
      </c>
    </row>
    <row r="59" spans="1:2" x14ac:dyDescent="0.3">
      <c r="A59" s="130" t="s">
        <v>982</v>
      </c>
      <c r="B59" s="131">
        <v>554668.64</v>
      </c>
    </row>
    <row r="60" spans="1:2" x14ac:dyDescent="0.3">
      <c r="A60" s="132" t="s">
        <v>983</v>
      </c>
      <c r="B60" s="131">
        <v>333672.89</v>
      </c>
    </row>
    <row r="61" spans="1:2" x14ac:dyDescent="0.3">
      <c r="A61" s="132" t="s">
        <v>984</v>
      </c>
      <c r="B61" s="131">
        <v>87879.73</v>
      </c>
    </row>
    <row r="62" spans="1:2" x14ac:dyDescent="0.3">
      <c r="B62" s="139">
        <f>SUM(B2:B61)</f>
        <v>16867381.399999999</v>
      </c>
    </row>
  </sheetData>
  <autoFilter ref="A1:B1" xr:uid="{00000000-0009-0000-0000-00000D000000}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>
    <tabColor rgb="FFFFC000"/>
  </sheetPr>
  <dimension ref="A1:S194"/>
  <sheetViews>
    <sheetView zoomScaleNormal="100" workbookViewId="0">
      <pane ySplit="3" topLeftCell="A4" activePane="bottomLeft" state="frozen"/>
      <selection activeCell="P10" sqref="D10:P10"/>
      <selection pane="bottomLeft" activeCell="P10" sqref="D10:P10"/>
    </sheetView>
  </sheetViews>
  <sheetFormatPr defaultRowHeight="10" x14ac:dyDescent="0.2"/>
  <cols>
    <col min="1" max="1" width="8.90625" style="24"/>
    <col min="2" max="2" width="10.08984375" style="24" customWidth="1"/>
    <col min="3" max="3" width="12.453125" style="24" customWidth="1"/>
    <col min="4" max="4" width="10.08984375" style="24" customWidth="1"/>
    <col min="5" max="5" width="12.36328125" style="24" customWidth="1"/>
    <col min="6" max="8" width="10.08984375" style="24" customWidth="1"/>
    <col min="9" max="9" width="14.54296875" style="24" bestFit="1" customWidth="1"/>
    <col min="10" max="13" width="14.54296875" style="24" customWidth="1"/>
    <col min="14" max="14" width="17.36328125" style="24" bestFit="1" customWidth="1"/>
    <col min="15" max="15" width="10.54296875" style="24" customWidth="1"/>
    <col min="16" max="17" width="10.6328125" style="24" customWidth="1"/>
    <col min="18" max="18" width="19.6328125" style="24" customWidth="1"/>
    <col min="19" max="21" width="8.90625" style="24"/>
    <col min="22" max="22" width="7.90625" style="24" bestFit="1" customWidth="1"/>
    <col min="23" max="258" width="8.90625" style="24"/>
    <col min="259" max="259" width="10.08984375" style="24" customWidth="1"/>
    <col min="260" max="260" width="12.453125" style="24" customWidth="1"/>
    <col min="261" max="261" width="10.08984375" style="24" customWidth="1"/>
    <col min="262" max="262" width="12.36328125" style="24" customWidth="1"/>
    <col min="263" max="265" width="10.08984375" style="24" customWidth="1"/>
    <col min="266" max="266" width="14.54296875" style="24" bestFit="1" customWidth="1"/>
    <col min="267" max="269" width="14.54296875" style="24" customWidth="1"/>
    <col min="270" max="270" width="17.36328125" style="24" bestFit="1" customWidth="1"/>
    <col min="271" max="271" width="9.08984375" style="24" bestFit="1" customWidth="1"/>
    <col min="272" max="273" width="10.6328125" style="24" customWidth="1"/>
    <col min="274" max="274" width="19.6328125" style="24" customWidth="1"/>
    <col min="275" max="277" width="8.90625" style="24"/>
    <col min="278" max="278" width="7.90625" style="24" bestFit="1" customWidth="1"/>
    <col min="279" max="514" width="8.90625" style="24"/>
    <col min="515" max="515" width="10.08984375" style="24" customWidth="1"/>
    <col min="516" max="516" width="12.453125" style="24" customWidth="1"/>
    <col min="517" max="517" width="10.08984375" style="24" customWidth="1"/>
    <col min="518" max="518" width="12.36328125" style="24" customWidth="1"/>
    <col min="519" max="521" width="10.08984375" style="24" customWidth="1"/>
    <col min="522" max="522" width="14.54296875" style="24" bestFit="1" customWidth="1"/>
    <col min="523" max="525" width="14.54296875" style="24" customWidth="1"/>
    <col min="526" max="526" width="17.36328125" style="24" bestFit="1" customWidth="1"/>
    <col min="527" max="527" width="9.08984375" style="24" bestFit="1" customWidth="1"/>
    <col min="528" max="529" width="10.6328125" style="24" customWidth="1"/>
    <col min="530" max="530" width="19.6328125" style="24" customWidth="1"/>
    <col min="531" max="533" width="8.90625" style="24"/>
    <col min="534" max="534" width="7.90625" style="24" bestFit="1" customWidth="1"/>
    <col min="535" max="770" width="8.90625" style="24"/>
    <col min="771" max="771" width="10.08984375" style="24" customWidth="1"/>
    <col min="772" max="772" width="12.453125" style="24" customWidth="1"/>
    <col min="773" max="773" width="10.08984375" style="24" customWidth="1"/>
    <col min="774" max="774" width="12.36328125" style="24" customWidth="1"/>
    <col min="775" max="777" width="10.08984375" style="24" customWidth="1"/>
    <col min="778" max="778" width="14.54296875" style="24" bestFit="1" customWidth="1"/>
    <col min="779" max="781" width="14.54296875" style="24" customWidth="1"/>
    <col min="782" max="782" width="17.36328125" style="24" bestFit="1" customWidth="1"/>
    <col min="783" max="783" width="9.08984375" style="24" bestFit="1" customWidth="1"/>
    <col min="784" max="785" width="10.6328125" style="24" customWidth="1"/>
    <col min="786" max="786" width="19.6328125" style="24" customWidth="1"/>
    <col min="787" max="789" width="8.90625" style="24"/>
    <col min="790" max="790" width="7.90625" style="24" bestFit="1" customWidth="1"/>
    <col min="791" max="1026" width="8.90625" style="24"/>
    <col min="1027" max="1027" width="10.08984375" style="24" customWidth="1"/>
    <col min="1028" max="1028" width="12.453125" style="24" customWidth="1"/>
    <col min="1029" max="1029" width="10.08984375" style="24" customWidth="1"/>
    <col min="1030" max="1030" width="12.36328125" style="24" customWidth="1"/>
    <col min="1031" max="1033" width="10.08984375" style="24" customWidth="1"/>
    <col min="1034" max="1034" width="14.54296875" style="24" bestFit="1" customWidth="1"/>
    <col min="1035" max="1037" width="14.54296875" style="24" customWidth="1"/>
    <col min="1038" max="1038" width="17.36328125" style="24" bestFit="1" customWidth="1"/>
    <col min="1039" max="1039" width="9.08984375" style="24" bestFit="1" customWidth="1"/>
    <col min="1040" max="1041" width="10.6328125" style="24" customWidth="1"/>
    <col min="1042" max="1042" width="19.6328125" style="24" customWidth="1"/>
    <col min="1043" max="1045" width="8.90625" style="24"/>
    <col min="1046" max="1046" width="7.90625" style="24" bestFit="1" customWidth="1"/>
    <col min="1047" max="1282" width="8.90625" style="24"/>
    <col min="1283" max="1283" width="10.08984375" style="24" customWidth="1"/>
    <col min="1284" max="1284" width="12.453125" style="24" customWidth="1"/>
    <col min="1285" max="1285" width="10.08984375" style="24" customWidth="1"/>
    <col min="1286" max="1286" width="12.36328125" style="24" customWidth="1"/>
    <col min="1287" max="1289" width="10.08984375" style="24" customWidth="1"/>
    <col min="1290" max="1290" width="14.54296875" style="24" bestFit="1" customWidth="1"/>
    <col min="1291" max="1293" width="14.54296875" style="24" customWidth="1"/>
    <col min="1294" max="1294" width="17.36328125" style="24" bestFit="1" customWidth="1"/>
    <col min="1295" max="1295" width="9.08984375" style="24" bestFit="1" customWidth="1"/>
    <col min="1296" max="1297" width="10.6328125" style="24" customWidth="1"/>
    <col min="1298" max="1298" width="19.6328125" style="24" customWidth="1"/>
    <col min="1299" max="1301" width="8.90625" style="24"/>
    <col min="1302" max="1302" width="7.90625" style="24" bestFit="1" customWidth="1"/>
    <col min="1303" max="1538" width="8.90625" style="24"/>
    <col min="1539" max="1539" width="10.08984375" style="24" customWidth="1"/>
    <col min="1540" max="1540" width="12.453125" style="24" customWidth="1"/>
    <col min="1541" max="1541" width="10.08984375" style="24" customWidth="1"/>
    <col min="1542" max="1542" width="12.36328125" style="24" customWidth="1"/>
    <col min="1543" max="1545" width="10.08984375" style="24" customWidth="1"/>
    <col min="1546" max="1546" width="14.54296875" style="24" bestFit="1" customWidth="1"/>
    <col min="1547" max="1549" width="14.54296875" style="24" customWidth="1"/>
    <col min="1550" max="1550" width="17.36328125" style="24" bestFit="1" customWidth="1"/>
    <col min="1551" max="1551" width="9.08984375" style="24" bestFit="1" customWidth="1"/>
    <col min="1552" max="1553" width="10.6328125" style="24" customWidth="1"/>
    <col min="1554" max="1554" width="19.6328125" style="24" customWidth="1"/>
    <col min="1555" max="1557" width="8.90625" style="24"/>
    <col min="1558" max="1558" width="7.90625" style="24" bestFit="1" customWidth="1"/>
    <col min="1559" max="1794" width="8.90625" style="24"/>
    <col min="1795" max="1795" width="10.08984375" style="24" customWidth="1"/>
    <col min="1796" max="1796" width="12.453125" style="24" customWidth="1"/>
    <col min="1797" max="1797" width="10.08984375" style="24" customWidth="1"/>
    <col min="1798" max="1798" width="12.36328125" style="24" customWidth="1"/>
    <col min="1799" max="1801" width="10.08984375" style="24" customWidth="1"/>
    <col min="1802" max="1802" width="14.54296875" style="24" bestFit="1" customWidth="1"/>
    <col min="1803" max="1805" width="14.54296875" style="24" customWidth="1"/>
    <col min="1806" max="1806" width="17.36328125" style="24" bestFit="1" customWidth="1"/>
    <col min="1807" max="1807" width="9.08984375" style="24" bestFit="1" customWidth="1"/>
    <col min="1808" max="1809" width="10.6328125" style="24" customWidth="1"/>
    <col min="1810" max="1810" width="19.6328125" style="24" customWidth="1"/>
    <col min="1811" max="1813" width="8.90625" style="24"/>
    <col min="1814" max="1814" width="7.90625" style="24" bestFit="1" customWidth="1"/>
    <col min="1815" max="2050" width="8.90625" style="24"/>
    <col min="2051" max="2051" width="10.08984375" style="24" customWidth="1"/>
    <col min="2052" max="2052" width="12.453125" style="24" customWidth="1"/>
    <col min="2053" max="2053" width="10.08984375" style="24" customWidth="1"/>
    <col min="2054" max="2054" width="12.36328125" style="24" customWidth="1"/>
    <col min="2055" max="2057" width="10.08984375" style="24" customWidth="1"/>
    <col min="2058" max="2058" width="14.54296875" style="24" bestFit="1" customWidth="1"/>
    <col min="2059" max="2061" width="14.54296875" style="24" customWidth="1"/>
    <col min="2062" max="2062" width="17.36328125" style="24" bestFit="1" customWidth="1"/>
    <col min="2063" max="2063" width="9.08984375" style="24" bestFit="1" customWidth="1"/>
    <col min="2064" max="2065" width="10.6328125" style="24" customWidth="1"/>
    <col min="2066" max="2066" width="19.6328125" style="24" customWidth="1"/>
    <col min="2067" max="2069" width="8.90625" style="24"/>
    <col min="2070" max="2070" width="7.90625" style="24" bestFit="1" customWidth="1"/>
    <col min="2071" max="2306" width="8.90625" style="24"/>
    <col min="2307" max="2307" width="10.08984375" style="24" customWidth="1"/>
    <col min="2308" max="2308" width="12.453125" style="24" customWidth="1"/>
    <col min="2309" max="2309" width="10.08984375" style="24" customWidth="1"/>
    <col min="2310" max="2310" width="12.36328125" style="24" customWidth="1"/>
    <col min="2311" max="2313" width="10.08984375" style="24" customWidth="1"/>
    <col min="2314" max="2314" width="14.54296875" style="24" bestFit="1" customWidth="1"/>
    <col min="2315" max="2317" width="14.54296875" style="24" customWidth="1"/>
    <col min="2318" max="2318" width="17.36328125" style="24" bestFit="1" customWidth="1"/>
    <col min="2319" max="2319" width="9.08984375" style="24" bestFit="1" customWidth="1"/>
    <col min="2320" max="2321" width="10.6328125" style="24" customWidth="1"/>
    <col min="2322" max="2322" width="19.6328125" style="24" customWidth="1"/>
    <col min="2323" max="2325" width="8.90625" style="24"/>
    <col min="2326" max="2326" width="7.90625" style="24" bestFit="1" customWidth="1"/>
    <col min="2327" max="2562" width="8.90625" style="24"/>
    <col min="2563" max="2563" width="10.08984375" style="24" customWidth="1"/>
    <col min="2564" max="2564" width="12.453125" style="24" customWidth="1"/>
    <col min="2565" max="2565" width="10.08984375" style="24" customWidth="1"/>
    <col min="2566" max="2566" width="12.36328125" style="24" customWidth="1"/>
    <col min="2567" max="2569" width="10.08984375" style="24" customWidth="1"/>
    <col min="2570" max="2570" width="14.54296875" style="24" bestFit="1" customWidth="1"/>
    <col min="2571" max="2573" width="14.54296875" style="24" customWidth="1"/>
    <col min="2574" max="2574" width="17.36328125" style="24" bestFit="1" customWidth="1"/>
    <col min="2575" max="2575" width="9.08984375" style="24" bestFit="1" customWidth="1"/>
    <col min="2576" max="2577" width="10.6328125" style="24" customWidth="1"/>
    <col min="2578" max="2578" width="19.6328125" style="24" customWidth="1"/>
    <col min="2579" max="2581" width="8.90625" style="24"/>
    <col min="2582" max="2582" width="7.90625" style="24" bestFit="1" customWidth="1"/>
    <col min="2583" max="2818" width="8.90625" style="24"/>
    <col min="2819" max="2819" width="10.08984375" style="24" customWidth="1"/>
    <col min="2820" max="2820" width="12.453125" style="24" customWidth="1"/>
    <col min="2821" max="2821" width="10.08984375" style="24" customWidth="1"/>
    <col min="2822" max="2822" width="12.36328125" style="24" customWidth="1"/>
    <col min="2823" max="2825" width="10.08984375" style="24" customWidth="1"/>
    <col min="2826" max="2826" width="14.54296875" style="24" bestFit="1" customWidth="1"/>
    <col min="2827" max="2829" width="14.54296875" style="24" customWidth="1"/>
    <col min="2830" max="2830" width="17.36328125" style="24" bestFit="1" customWidth="1"/>
    <col min="2831" max="2831" width="9.08984375" style="24" bestFit="1" customWidth="1"/>
    <col min="2832" max="2833" width="10.6328125" style="24" customWidth="1"/>
    <col min="2834" max="2834" width="19.6328125" style="24" customWidth="1"/>
    <col min="2835" max="2837" width="8.90625" style="24"/>
    <col min="2838" max="2838" width="7.90625" style="24" bestFit="1" customWidth="1"/>
    <col min="2839" max="3074" width="8.90625" style="24"/>
    <col min="3075" max="3075" width="10.08984375" style="24" customWidth="1"/>
    <col min="3076" max="3076" width="12.453125" style="24" customWidth="1"/>
    <col min="3077" max="3077" width="10.08984375" style="24" customWidth="1"/>
    <col min="3078" max="3078" width="12.36328125" style="24" customWidth="1"/>
    <col min="3079" max="3081" width="10.08984375" style="24" customWidth="1"/>
    <col min="3082" max="3082" width="14.54296875" style="24" bestFit="1" customWidth="1"/>
    <col min="3083" max="3085" width="14.54296875" style="24" customWidth="1"/>
    <col min="3086" max="3086" width="17.36328125" style="24" bestFit="1" customWidth="1"/>
    <col min="3087" max="3087" width="9.08984375" style="24" bestFit="1" customWidth="1"/>
    <col min="3088" max="3089" width="10.6328125" style="24" customWidth="1"/>
    <col min="3090" max="3090" width="19.6328125" style="24" customWidth="1"/>
    <col min="3091" max="3093" width="8.90625" style="24"/>
    <col min="3094" max="3094" width="7.90625" style="24" bestFit="1" customWidth="1"/>
    <col min="3095" max="3330" width="8.90625" style="24"/>
    <col min="3331" max="3331" width="10.08984375" style="24" customWidth="1"/>
    <col min="3332" max="3332" width="12.453125" style="24" customWidth="1"/>
    <col min="3333" max="3333" width="10.08984375" style="24" customWidth="1"/>
    <col min="3334" max="3334" width="12.36328125" style="24" customWidth="1"/>
    <col min="3335" max="3337" width="10.08984375" style="24" customWidth="1"/>
    <col min="3338" max="3338" width="14.54296875" style="24" bestFit="1" customWidth="1"/>
    <col min="3339" max="3341" width="14.54296875" style="24" customWidth="1"/>
    <col min="3342" max="3342" width="17.36328125" style="24" bestFit="1" customWidth="1"/>
    <col min="3343" max="3343" width="9.08984375" style="24" bestFit="1" customWidth="1"/>
    <col min="3344" max="3345" width="10.6328125" style="24" customWidth="1"/>
    <col min="3346" max="3346" width="19.6328125" style="24" customWidth="1"/>
    <col min="3347" max="3349" width="8.90625" style="24"/>
    <col min="3350" max="3350" width="7.90625" style="24" bestFit="1" customWidth="1"/>
    <col min="3351" max="3586" width="8.90625" style="24"/>
    <col min="3587" max="3587" width="10.08984375" style="24" customWidth="1"/>
    <col min="3588" max="3588" width="12.453125" style="24" customWidth="1"/>
    <col min="3589" max="3589" width="10.08984375" style="24" customWidth="1"/>
    <col min="3590" max="3590" width="12.36328125" style="24" customWidth="1"/>
    <col min="3591" max="3593" width="10.08984375" style="24" customWidth="1"/>
    <col min="3594" max="3594" width="14.54296875" style="24" bestFit="1" customWidth="1"/>
    <col min="3595" max="3597" width="14.54296875" style="24" customWidth="1"/>
    <col min="3598" max="3598" width="17.36328125" style="24" bestFit="1" customWidth="1"/>
    <col min="3599" max="3599" width="9.08984375" style="24" bestFit="1" customWidth="1"/>
    <col min="3600" max="3601" width="10.6328125" style="24" customWidth="1"/>
    <col min="3602" max="3602" width="19.6328125" style="24" customWidth="1"/>
    <col min="3603" max="3605" width="8.90625" style="24"/>
    <col min="3606" max="3606" width="7.90625" style="24" bestFit="1" customWidth="1"/>
    <col min="3607" max="3842" width="8.90625" style="24"/>
    <col min="3843" max="3843" width="10.08984375" style="24" customWidth="1"/>
    <col min="3844" max="3844" width="12.453125" style="24" customWidth="1"/>
    <col min="3845" max="3845" width="10.08984375" style="24" customWidth="1"/>
    <col min="3846" max="3846" width="12.36328125" style="24" customWidth="1"/>
    <col min="3847" max="3849" width="10.08984375" style="24" customWidth="1"/>
    <col min="3850" max="3850" width="14.54296875" style="24" bestFit="1" customWidth="1"/>
    <col min="3851" max="3853" width="14.54296875" style="24" customWidth="1"/>
    <col min="3854" max="3854" width="17.36328125" style="24" bestFit="1" customWidth="1"/>
    <col min="3855" max="3855" width="9.08984375" style="24" bestFit="1" customWidth="1"/>
    <col min="3856" max="3857" width="10.6328125" style="24" customWidth="1"/>
    <col min="3858" max="3858" width="19.6328125" style="24" customWidth="1"/>
    <col min="3859" max="3861" width="8.90625" style="24"/>
    <col min="3862" max="3862" width="7.90625" style="24" bestFit="1" customWidth="1"/>
    <col min="3863" max="4098" width="8.90625" style="24"/>
    <col min="4099" max="4099" width="10.08984375" style="24" customWidth="1"/>
    <col min="4100" max="4100" width="12.453125" style="24" customWidth="1"/>
    <col min="4101" max="4101" width="10.08984375" style="24" customWidth="1"/>
    <col min="4102" max="4102" width="12.36328125" style="24" customWidth="1"/>
    <col min="4103" max="4105" width="10.08984375" style="24" customWidth="1"/>
    <col min="4106" max="4106" width="14.54296875" style="24" bestFit="1" customWidth="1"/>
    <col min="4107" max="4109" width="14.54296875" style="24" customWidth="1"/>
    <col min="4110" max="4110" width="17.36328125" style="24" bestFit="1" customWidth="1"/>
    <col min="4111" max="4111" width="9.08984375" style="24" bestFit="1" customWidth="1"/>
    <col min="4112" max="4113" width="10.6328125" style="24" customWidth="1"/>
    <col min="4114" max="4114" width="19.6328125" style="24" customWidth="1"/>
    <col min="4115" max="4117" width="8.90625" style="24"/>
    <col min="4118" max="4118" width="7.90625" style="24" bestFit="1" customWidth="1"/>
    <col min="4119" max="4354" width="8.90625" style="24"/>
    <col min="4355" max="4355" width="10.08984375" style="24" customWidth="1"/>
    <col min="4356" max="4356" width="12.453125" style="24" customWidth="1"/>
    <col min="4357" max="4357" width="10.08984375" style="24" customWidth="1"/>
    <col min="4358" max="4358" width="12.36328125" style="24" customWidth="1"/>
    <col min="4359" max="4361" width="10.08984375" style="24" customWidth="1"/>
    <col min="4362" max="4362" width="14.54296875" style="24" bestFit="1" customWidth="1"/>
    <col min="4363" max="4365" width="14.54296875" style="24" customWidth="1"/>
    <col min="4366" max="4366" width="17.36328125" style="24" bestFit="1" customWidth="1"/>
    <col min="4367" max="4367" width="9.08984375" style="24" bestFit="1" customWidth="1"/>
    <col min="4368" max="4369" width="10.6328125" style="24" customWidth="1"/>
    <col min="4370" max="4370" width="19.6328125" style="24" customWidth="1"/>
    <col min="4371" max="4373" width="8.90625" style="24"/>
    <col min="4374" max="4374" width="7.90625" style="24" bestFit="1" customWidth="1"/>
    <col min="4375" max="4610" width="8.90625" style="24"/>
    <col min="4611" max="4611" width="10.08984375" style="24" customWidth="1"/>
    <col min="4612" max="4612" width="12.453125" style="24" customWidth="1"/>
    <col min="4613" max="4613" width="10.08984375" style="24" customWidth="1"/>
    <col min="4614" max="4614" width="12.36328125" style="24" customWidth="1"/>
    <col min="4615" max="4617" width="10.08984375" style="24" customWidth="1"/>
    <col min="4618" max="4618" width="14.54296875" style="24" bestFit="1" customWidth="1"/>
    <col min="4619" max="4621" width="14.54296875" style="24" customWidth="1"/>
    <col min="4622" max="4622" width="17.36328125" style="24" bestFit="1" customWidth="1"/>
    <col min="4623" max="4623" width="9.08984375" style="24" bestFit="1" customWidth="1"/>
    <col min="4624" max="4625" width="10.6328125" style="24" customWidth="1"/>
    <col min="4626" max="4626" width="19.6328125" style="24" customWidth="1"/>
    <col min="4627" max="4629" width="8.90625" style="24"/>
    <col min="4630" max="4630" width="7.90625" style="24" bestFit="1" customWidth="1"/>
    <col min="4631" max="4866" width="8.90625" style="24"/>
    <col min="4867" max="4867" width="10.08984375" style="24" customWidth="1"/>
    <col min="4868" max="4868" width="12.453125" style="24" customWidth="1"/>
    <col min="4869" max="4869" width="10.08984375" style="24" customWidth="1"/>
    <col min="4870" max="4870" width="12.36328125" style="24" customWidth="1"/>
    <col min="4871" max="4873" width="10.08984375" style="24" customWidth="1"/>
    <col min="4874" max="4874" width="14.54296875" style="24" bestFit="1" customWidth="1"/>
    <col min="4875" max="4877" width="14.54296875" style="24" customWidth="1"/>
    <col min="4878" max="4878" width="17.36328125" style="24" bestFit="1" customWidth="1"/>
    <col min="4879" max="4879" width="9.08984375" style="24" bestFit="1" customWidth="1"/>
    <col min="4880" max="4881" width="10.6328125" style="24" customWidth="1"/>
    <col min="4882" max="4882" width="19.6328125" style="24" customWidth="1"/>
    <col min="4883" max="4885" width="8.90625" style="24"/>
    <col min="4886" max="4886" width="7.90625" style="24" bestFit="1" customWidth="1"/>
    <col min="4887" max="5122" width="8.90625" style="24"/>
    <col min="5123" max="5123" width="10.08984375" style="24" customWidth="1"/>
    <col min="5124" max="5124" width="12.453125" style="24" customWidth="1"/>
    <col min="5125" max="5125" width="10.08984375" style="24" customWidth="1"/>
    <col min="5126" max="5126" width="12.36328125" style="24" customWidth="1"/>
    <col min="5127" max="5129" width="10.08984375" style="24" customWidth="1"/>
    <col min="5130" max="5130" width="14.54296875" style="24" bestFit="1" customWidth="1"/>
    <col min="5131" max="5133" width="14.54296875" style="24" customWidth="1"/>
    <col min="5134" max="5134" width="17.36328125" style="24" bestFit="1" customWidth="1"/>
    <col min="5135" max="5135" width="9.08984375" style="24" bestFit="1" customWidth="1"/>
    <col min="5136" max="5137" width="10.6328125" style="24" customWidth="1"/>
    <col min="5138" max="5138" width="19.6328125" style="24" customWidth="1"/>
    <col min="5139" max="5141" width="8.90625" style="24"/>
    <col min="5142" max="5142" width="7.90625" style="24" bestFit="1" customWidth="1"/>
    <col min="5143" max="5378" width="8.90625" style="24"/>
    <col min="5379" max="5379" width="10.08984375" style="24" customWidth="1"/>
    <col min="5380" max="5380" width="12.453125" style="24" customWidth="1"/>
    <col min="5381" max="5381" width="10.08984375" style="24" customWidth="1"/>
    <col min="5382" max="5382" width="12.36328125" style="24" customWidth="1"/>
    <col min="5383" max="5385" width="10.08984375" style="24" customWidth="1"/>
    <col min="5386" max="5386" width="14.54296875" style="24" bestFit="1" customWidth="1"/>
    <col min="5387" max="5389" width="14.54296875" style="24" customWidth="1"/>
    <col min="5390" max="5390" width="17.36328125" style="24" bestFit="1" customWidth="1"/>
    <col min="5391" max="5391" width="9.08984375" style="24" bestFit="1" customWidth="1"/>
    <col min="5392" max="5393" width="10.6328125" style="24" customWidth="1"/>
    <col min="5394" max="5394" width="19.6328125" style="24" customWidth="1"/>
    <col min="5395" max="5397" width="8.90625" style="24"/>
    <col min="5398" max="5398" width="7.90625" style="24" bestFit="1" customWidth="1"/>
    <col min="5399" max="5634" width="8.90625" style="24"/>
    <col min="5635" max="5635" width="10.08984375" style="24" customWidth="1"/>
    <col min="5636" max="5636" width="12.453125" style="24" customWidth="1"/>
    <col min="5637" max="5637" width="10.08984375" style="24" customWidth="1"/>
    <col min="5638" max="5638" width="12.36328125" style="24" customWidth="1"/>
    <col min="5639" max="5641" width="10.08984375" style="24" customWidth="1"/>
    <col min="5642" max="5642" width="14.54296875" style="24" bestFit="1" customWidth="1"/>
    <col min="5643" max="5645" width="14.54296875" style="24" customWidth="1"/>
    <col min="5646" max="5646" width="17.36328125" style="24" bestFit="1" customWidth="1"/>
    <col min="5647" max="5647" width="9.08984375" style="24" bestFit="1" customWidth="1"/>
    <col min="5648" max="5649" width="10.6328125" style="24" customWidth="1"/>
    <col min="5650" max="5650" width="19.6328125" style="24" customWidth="1"/>
    <col min="5651" max="5653" width="8.90625" style="24"/>
    <col min="5654" max="5654" width="7.90625" style="24" bestFit="1" customWidth="1"/>
    <col min="5655" max="5890" width="8.90625" style="24"/>
    <col min="5891" max="5891" width="10.08984375" style="24" customWidth="1"/>
    <col min="5892" max="5892" width="12.453125" style="24" customWidth="1"/>
    <col min="5893" max="5893" width="10.08984375" style="24" customWidth="1"/>
    <col min="5894" max="5894" width="12.36328125" style="24" customWidth="1"/>
    <col min="5895" max="5897" width="10.08984375" style="24" customWidth="1"/>
    <col min="5898" max="5898" width="14.54296875" style="24" bestFit="1" customWidth="1"/>
    <col min="5899" max="5901" width="14.54296875" style="24" customWidth="1"/>
    <col min="5902" max="5902" width="17.36328125" style="24" bestFit="1" customWidth="1"/>
    <col min="5903" max="5903" width="9.08984375" style="24" bestFit="1" customWidth="1"/>
    <col min="5904" max="5905" width="10.6328125" style="24" customWidth="1"/>
    <col min="5906" max="5906" width="19.6328125" style="24" customWidth="1"/>
    <col min="5907" max="5909" width="8.90625" style="24"/>
    <col min="5910" max="5910" width="7.90625" style="24" bestFit="1" customWidth="1"/>
    <col min="5911" max="6146" width="8.90625" style="24"/>
    <col min="6147" max="6147" width="10.08984375" style="24" customWidth="1"/>
    <col min="6148" max="6148" width="12.453125" style="24" customWidth="1"/>
    <col min="6149" max="6149" width="10.08984375" style="24" customWidth="1"/>
    <col min="6150" max="6150" width="12.36328125" style="24" customWidth="1"/>
    <col min="6151" max="6153" width="10.08984375" style="24" customWidth="1"/>
    <col min="6154" max="6154" width="14.54296875" style="24" bestFit="1" customWidth="1"/>
    <col min="6155" max="6157" width="14.54296875" style="24" customWidth="1"/>
    <col min="6158" max="6158" width="17.36328125" style="24" bestFit="1" customWidth="1"/>
    <col min="6159" max="6159" width="9.08984375" style="24" bestFit="1" customWidth="1"/>
    <col min="6160" max="6161" width="10.6328125" style="24" customWidth="1"/>
    <col min="6162" max="6162" width="19.6328125" style="24" customWidth="1"/>
    <col min="6163" max="6165" width="8.90625" style="24"/>
    <col min="6166" max="6166" width="7.90625" style="24" bestFit="1" customWidth="1"/>
    <col min="6167" max="6402" width="8.90625" style="24"/>
    <col min="6403" max="6403" width="10.08984375" style="24" customWidth="1"/>
    <col min="6404" max="6404" width="12.453125" style="24" customWidth="1"/>
    <col min="6405" max="6405" width="10.08984375" style="24" customWidth="1"/>
    <col min="6406" max="6406" width="12.36328125" style="24" customWidth="1"/>
    <col min="6407" max="6409" width="10.08984375" style="24" customWidth="1"/>
    <col min="6410" max="6410" width="14.54296875" style="24" bestFit="1" customWidth="1"/>
    <col min="6411" max="6413" width="14.54296875" style="24" customWidth="1"/>
    <col min="6414" max="6414" width="17.36328125" style="24" bestFit="1" customWidth="1"/>
    <col min="6415" max="6415" width="9.08984375" style="24" bestFit="1" customWidth="1"/>
    <col min="6416" max="6417" width="10.6328125" style="24" customWidth="1"/>
    <col min="6418" max="6418" width="19.6328125" style="24" customWidth="1"/>
    <col min="6419" max="6421" width="8.90625" style="24"/>
    <col min="6422" max="6422" width="7.90625" style="24" bestFit="1" customWidth="1"/>
    <col min="6423" max="6658" width="8.90625" style="24"/>
    <col min="6659" max="6659" width="10.08984375" style="24" customWidth="1"/>
    <col min="6660" max="6660" width="12.453125" style="24" customWidth="1"/>
    <col min="6661" max="6661" width="10.08984375" style="24" customWidth="1"/>
    <col min="6662" max="6662" width="12.36328125" style="24" customWidth="1"/>
    <col min="6663" max="6665" width="10.08984375" style="24" customWidth="1"/>
    <col min="6666" max="6666" width="14.54296875" style="24" bestFit="1" customWidth="1"/>
    <col min="6667" max="6669" width="14.54296875" style="24" customWidth="1"/>
    <col min="6670" max="6670" width="17.36328125" style="24" bestFit="1" customWidth="1"/>
    <col min="6671" max="6671" width="9.08984375" style="24" bestFit="1" customWidth="1"/>
    <col min="6672" max="6673" width="10.6328125" style="24" customWidth="1"/>
    <col min="6674" max="6674" width="19.6328125" style="24" customWidth="1"/>
    <col min="6675" max="6677" width="8.90625" style="24"/>
    <col min="6678" max="6678" width="7.90625" style="24" bestFit="1" customWidth="1"/>
    <col min="6679" max="6914" width="8.90625" style="24"/>
    <col min="6915" max="6915" width="10.08984375" style="24" customWidth="1"/>
    <col min="6916" max="6916" width="12.453125" style="24" customWidth="1"/>
    <col min="6917" max="6917" width="10.08984375" style="24" customWidth="1"/>
    <col min="6918" max="6918" width="12.36328125" style="24" customWidth="1"/>
    <col min="6919" max="6921" width="10.08984375" style="24" customWidth="1"/>
    <col min="6922" max="6922" width="14.54296875" style="24" bestFit="1" customWidth="1"/>
    <col min="6923" max="6925" width="14.54296875" style="24" customWidth="1"/>
    <col min="6926" max="6926" width="17.36328125" style="24" bestFit="1" customWidth="1"/>
    <col min="6927" max="6927" width="9.08984375" style="24" bestFit="1" customWidth="1"/>
    <col min="6928" max="6929" width="10.6328125" style="24" customWidth="1"/>
    <col min="6930" max="6930" width="19.6328125" style="24" customWidth="1"/>
    <col min="6931" max="6933" width="8.90625" style="24"/>
    <col min="6934" max="6934" width="7.90625" style="24" bestFit="1" customWidth="1"/>
    <col min="6935" max="7170" width="8.90625" style="24"/>
    <col min="7171" max="7171" width="10.08984375" style="24" customWidth="1"/>
    <col min="7172" max="7172" width="12.453125" style="24" customWidth="1"/>
    <col min="7173" max="7173" width="10.08984375" style="24" customWidth="1"/>
    <col min="7174" max="7174" width="12.36328125" style="24" customWidth="1"/>
    <col min="7175" max="7177" width="10.08984375" style="24" customWidth="1"/>
    <col min="7178" max="7178" width="14.54296875" style="24" bestFit="1" customWidth="1"/>
    <col min="7179" max="7181" width="14.54296875" style="24" customWidth="1"/>
    <col min="7182" max="7182" width="17.36328125" style="24" bestFit="1" customWidth="1"/>
    <col min="7183" max="7183" width="9.08984375" style="24" bestFit="1" customWidth="1"/>
    <col min="7184" max="7185" width="10.6328125" style="24" customWidth="1"/>
    <col min="7186" max="7186" width="19.6328125" style="24" customWidth="1"/>
    <col min="7187" max="7189" width="8.90625" style="24"/>
    <col min="7190" max="7190" width="7.90625" style="24" bestFit="1" customWidth="1"/>
    <col min="7191" max="7426" width="8.90625" style="24"/>
    <col min="7427" max="7427" width="10.08984375" style="24" customWidth="1"/>
    <col min="7428" max="7428" width="12.453125" style="24" customWidth="1"/>
    <col min="7429" max="7429" width="10.08984375" style="24" customWidth="1"/>
    <col min="7430" max="7430" width="12.36328125" style="24" customWidth="1"/>
    <col min="7431" max="7433" width="10.08984375" style="24" customWidth="1"/>
    <col min="7434" max="7434" width="14.54296875" style="24" bestFit="1" customWidth="1"/>
    <col min="7435" max="7437" width="14.54296875" style="24" customWidth="1"/>
    <col min="7438" max="7438" width="17.36328125" style="24" bestFit="1" customWidth="1"/>
    <col min="7439" max="7439" width="9.08984375" style="24" bestFit="1" customWidth="1"/>
    <col min="7440" max="7441" width="10.6328125" style="24" customWidth="1"/>
    <col min="7442" max="7442" width="19.6328125" style="24" customWidth="1"/>
    <col min="7443" max="7445" width="8.90625" style="24"/>
    <col min="7446" max="7446" width="7.90625" style="24" bestFit="1" customWidth="1"/>
    <col min="7447" max="7682" width="8.90625" style="24"/>
    <col min="7683" max="7683" width="10.08984375" style="24" customWidth="1"/>
    <col min="7684" max="7684" width="12.453125" style="24" customWidth="1"/>
    <col min="7685" max="7685" width="10.08984375" style="24" customWidth="1"/>
    <col min="7686" max="7686" width="12.36328125" style="24" customWidth="1"/>
    <col min="7687" max="7689" width="10.08984375" style="24" customWidth="1"/>
    <col min="7690" max="7690" width="14.54296875" style="24" bestFit="1" customWidth="1"/>
    <col min="7691" max="7693" width="14.54296875" style="24" customWidth="1"/>
    <col min="7694" max="7694" width="17.36328125" style="24" bestFit="1" customWidth="1"/>
    <col min="7695" max="7695" width="9.08984375" style="24" bestFit="1" customWidth="1"/>
    <col min="7696" max="7697" width="10.6328125" style="24" customWidth="1"/>
    <col min="7698" max="7698" width="19.6328125" style="24" customWidth="1"/>
    <col min="7699" max="7701" width="8.90625" style="24"/>
    <col min="7702" max="7702" width="7.90625" style="24" bestFit="1" customWidth="1"/>
    <col min="7703" max="7938" width="8.90625" style="24"/>
    <col min="7939" max="7939" width="10.08984375" style="24" customWidth="1"/>
    <col min="7940" max="7940" width="12.453125" style="24" customWidth="1"/>
    <col min="7941" max="7941" width="10.08984375" style="24" customWidth="1"/>
    <col min="7942" max="7942" width="12.36328125" style="24" customWidth="1"/>
    <col min="7943" max="7945" width="10.08984375" style="24" customWidth="1"/>
    <col min="7946" max="7946" width="14.54296875" style="24" bestFit="1" customWidth="1"/>
    <col min="7947" max="7949" width="14.54296875" style="24" customWidth="1"/>
    <col min="7950" max="7950" width="17.36328125" style="24" bestFit="1" customWidth="1"/>
    <col min="7951" max="7951" width="9.08984375" style="24" bestFit="1" customWidth="1"/>
    <col min="7952" max="7953" width="10.6328125" style="24" customWidth="1"/>
    <col min="7954" max="7954" width="19.6328125" style="24" customWidth="1"/>
    <col min="7955" max="7957" width="8.90625" style="24"/>
    <col min="7958" max="7958" width="7.90625" style="24" bestFit="1" customWidth="1"/>
    <col min="7959" max="8194" width="8.90625" style="24"/>
    <col min="8195" max="8195" width="10.08984375" style="24" customWidth="1"/>
    <col min="8196" max="8196" width="12.453125" style="24" customWidth="1"/>
    <col min="8197" max="8197" width="10.08984375" style="24" customWidth="1"/>
    <col min="8198" max="8198" width="12.36328125" style="24" customWidth="1"/>
    <col min="8199" max="8201" width="10.08984375" style="24" customWidth="1"/>
    <col min="8202" max="8202" width="14.54296875" style="24" bestFit="1" customWidth="1"/>
    <col min="8203" max="8205" width="14.54296875" style="24" customWidth="1"/>
    <col min="8206" max="8206" width="17.36328125" style="24" bestFit="1" customWidth="1"/>
    <col min="8207" max="8207" width="9.08984375" style="24" bestFit="1" customWidth="1"/>
    <col min="8208" max="8209" width="10.6328125" style="24" customWidth="1"/>
    <col min="8210" max="8210" width="19.6328125" style="24" customWidth="1"/>
    <col min="8211" max="8213" width="8.90625" style="24"/>
    <col min="8214" max="8214" width="7.90625" style="24" bestFit="1" customWidth="1"/>
    <col min="8215" max="8450" width="8.90625" style="24"/>
    <col min="8451" max="8451" width="10.08984375" style="24" customWidth="1"/>
    <col min="8452" max="8452" width="12.453125" style="24" customWidth="1"/>
    <col min="8453" max="8453" width="10.08984375" style="24" customWidth="1"/>
    <col min="8454" max="8454" width="12.36328125" style="24" customWidth="1"/>
    <col min="8455" max="8457" width="10.08984375" style="24" customWidth="1"/>
    <col min="8458" max="8458" width="14.54296875" style="24" bestFit="1" customWidth="1"/>
    <col min="8459" max="8461" width="14.54296875" style="24" customWidth="1"/>
    <col min="8462" max="8462" width="17.36328125" style="24" bestFit="1" customWidth="1"/>
    <col min="8463" max="8463" width="9.08984375" style="24" bestFit="1" customWidth="1"/>
    <col min="8464" max="8465" width="10.6328125" style="24" customWidth="1"/>
    <col min="8466" max="8466" width="19.6328125" style="24" customWidth="1"/>
    <col min="8467" max="8469" width="8.90625" style="24"/>
    <col min="8470" max="8470" width="7.90625" style="24" bestFit="1" customWidth="1"/>
    <col min="8471" max="8706" width="8.90625" style="24"/>
    <col min="8707" max="8707" width="10.08984375" style="24" customWidth="1"/>
    <col min="8708" max="8708" width="12.453125" style="24" customWidth="1"/>
    <col min="8709" max="8709" width="10.08984375" style="24" customWidth="1"/>
    <col min="8710" max="8710" width="12.36328125" style="24" customWidth="1"/>
    <col min="8711" max="8713" width="10.08984375" style="24" customWidth="1"/>
    <col min="8714" max="8714" width="14.54296875" style="24" bestFit="1" customWidth="1"/>
    <col min="8715" max="8717" width="14.54296875" style="24" customWidth="1"/>
    <col min="8718" max="8718" width="17.36328125" style="24" bestFit="1" customWidth="1"/>
    <col min="8719" max="8719" width="9.08984375" style="24" bestFit="1" customWidth="1"/>
    <col min="8720" max="8721" width="10.6328125" style="24" customWidth="1"/>
    <col min="8722" max="8722" width="19.6328125" style="24" customWidth="1"/>
    <col min="8723" max="8725" width="8.90625" style="24"/>
    <col min="8726" max="8726" width="7.90625" style="24" bestFit="1" customWidth="1"/>
    <col min="8727" max="8962" width="8.90625" style="24"/>
    <col min="8963" max="8963" width="10.08984375" style="24" customWidth="1"/>
    <col min="8964" max="8964" width="12.453125" style="24" customWidth="1"/>
    <col min="8965" max="8965" width="10.08984375" style="24" customWidth="1"/>
    <col min="8966" max="8966" width="12.36328125" style="24" customWidth="1"/>
    <col min="8967" max="8969" width="10.08984375" style="24" customWidth="1"/>
    <col min="8970" max="8970" width="14.54296875" style="24" bestFit="1" customWidth="1"/>
    <col min="8971" max="8973" width="14.54296875" style="24" customWidth="1"/>
    <col min="8974" max="8974" width="17.36328125" style="24" bestFit="1" customWidth="1"/>
    <col min="8975" max="8975" width="9.08984375" style="24" bestFit="1" customWidth="1"/>
    <col min="8976" max="8977" width="10.6328125" style="24" customWidth="1"/>
    <col min="8978" max="8978" width="19.6328125" style="24" customWidth="1"/>
    <col min="8979" max="8981" width="8.90625" style="24"/>
    <col min="8982" max="8982" width="7.90625" style="24" bestFit="1" customWidth="1"/>
    <col min="8983" max="9218" width="8.90625" style="24"/>
    <col min="9219" max="9219" width="10.08984375" style="24" customWidth="1"/>
    <col min="9220" max="9220" width="12.453125" style="24" customWidth="1"/>
    <col min="9221" max="9221" width="10.08984375" style="24" customWidth="1"/>
    <col min="9222" max="9222" width="12.36328125" style="24" customWidth="1"/>
    <col min="9223" max="9225" width="10.08984375" style="24" customWidth="1"/>
    <col min="9226" max="9226" width="14.54296875" style="24" bestFit="1" customWidth="1"/>
    <col min="9227" max="9229" width="14.54296875" style="24" customWidth="1"/>
    <col min="9230" max="9230" width="17.36328125" style="24" bestFit="1" customWidth="1"/>
    <col min="9231" max="9231" width="9.08984375" style="24" bestFit="1" customWidth="1"/>
    <col min="9232" max="9233" width="10.6328125" style="24" customWidth="1"/>
    <col min="9234" max="9234" width="19.6328125" style="24" customWidth="1"/>
    <col min="9235" max="9237" width="8.90625" style="24"/>
    <col min="9238" max="9238" width="7.90625" style="24" bestFit="1" customWidth="1"/>
    <col min="9239" max="9474" width="8.90625" style="24"/>
    <col min="9475" max="9475" width="10.08984375" style="24" customWidth="1"/>
    <col min="9476" max="9476" width="12.453125" style="24" customWidth="1"/>
    <col min="9477" max="9477" width="10.08984375" style="24" customWidth="1"/>
    <col min="9478" max="9478" width="12.36328125" style="24" customWidth="1"/>
    <col min="9479" max="9481" width="10.08984375" style="24" customWidth="1"/>
    <col min="9482" max="9482" width="14.54296875" style="24" bestFit="1" customWidth="1"/>
    <col min="9483" max="9485" width="14.54296875" style="24" customWidth="1"/>
    <col min="9486" max="9486" width="17.36328125" style="24" bestFit="1" customWidth="1"/>
    <col min="9487" max="9487" width="9.08984375" style="24" bestFit="1" customWidth="1"/>
    <col min="9488" max="9489" width="10.6328125" style="24" customWidth="1"/>
    <col min="9490" max="9490" width="19.6328125" style="24" customWidth="1"/>
    <col min="9491" max="9493" width="8.90625" style="24"/>
    <col min="9494" max="9494" width="7.90625" style="24" bestFit="1" customWidth="1"/>
    <col min="9495" max="9730" width="8.90625" style="24"/>
    <col min="9731" max="9731" width="10.08984375" style="24" customWidth="1"/>
    <col min="9732" max="9732" width="12.453125" style="24" customWidth="1"/>
    <col min="9733" max="9733" width="10.08984375" style="24" customWidth="1"/>
    <col min="9734" max="9734" width="12.36328125" style="24" customWidth="1"/>
    <col min="9735" max="9737" width="10.08984375" style="24" customWidth="1"/>
    <col min="9738" max="9738" width="14.54296875" style="24" bestFit="1" customWidth="1"/>
    <col min="9739" max="9741" width="14.54296875" style="24" customWidth="1"/>
    <col min="9742" max="9742" width="17.36328125" style="24" bestFit="1" customWidth="1"/>
    <col min="9743" max="9743" width="9.08984375" style="24" bestFit="1" customWidth="1"/>
    <col min="9744" max="9745" width="10.6328125" style="24" customWidth="1"/>
    <col min="9746" max="9746" width="19.6328125" style="24" customWidth="1"/>
    <col min="9747" max="9749" width="8.90625" style="24"/>
    <col min="9750" max="9750" width="7.90625" style="24" bestFit="1" customWidth="1"/>
    <col min="9751" max="9986" width="8.90625" style="24"/>
    <col min="9987" max="9987" width="10.08984375" style="24" customWidth="1"/>
    <col min="9988" max="9988" width="12.453125" style="24" customWidth="1"/>
    <col min="9989" max="9989" width="10.08984375" style="24" customWidth="1"/>
    <col min="9990" max="9990" width="12.36328125" style="24" customWidth="1"/>
    <col min="9991" max="9993" width="10.08984375" style="24" customWidth="1"/>
    <col min="9994" max="9994" width="14.54296875" style="24" bestFit="1" customWidth="1"/>
    <col min="9995" max="9997" width="14.54296875" style="24" customWidth="1"/>
    <col min="9998" max="9998" width="17.36328125" style="24" bestFit="1" customWidth="1"/>
    <col min="9999" max="9999" width="9.08984375" style="24" bestFit="1" customWidth="1"/>
    <col min="10000" max="10001" width="10.6328125" style="24" customWidth="1"/>
    <col min="10002" max="10002" width="19.6328125" style="24" customWidth="1"/>
    <col min="10003" max="10005" width="8.90625" style="24"/>
    <col min="10006" max="10006" width="7.90625" style="24" bestFit="1" customWidth="1"/>
    <col min="10007" max="10242" width="8.90625" style="24"/>
    <col min="10243" max="10243" width="10.08984375" style="24" customWidth="1"/>
    <col min="10244" max="10244" width="12.453125" style="24" customWidth="1"/>
    <col min="10245" max="10245" width="10.08984375" style="24" customWidth="1"/>
    <col min="10246" max="10246" width="12.36328125" style="24" customWidth="1"/>
    <col min="10247" max="10249" width="10.08984375" style="24" customWidth="1"/>
    <col min="10250" max="10250" width="14.54296875" style="24" bestFit="1" customWidth="1"/>
    <col min="10251" max="10253" width="14.54296875" style="24" customWidth="1"/>
    <col min="10254" max="10254" width="17.36328125" style="24" bestFit="1" customWidth="1"/>
    <col min="10255" max="10255" width="9.08984375" style="24" bestFit="1" customWidth="1"/>
    <col min="10256" max="10257" width="10.6328125" style="24" customWidth="1"/>
    <col min="10258" max="10258" width="19.6328125" style="24" customWidth="1"/>
    <col min="10259" max="10261" width="8.90625" style="24"/>
    <col min="10262" max="10262" width="7.90625" style="24" bestFit="1" customWidth="1"/>
    <col min="10263" max="10498" width="8.90625" style="24"/>
    <col min="10499" max="10499" width="10.08984375" style="24" customWidth="1"/>
    <col min="10500" max="10500" width="12.453125" style="24" customWidth="1"/>
    <col min="10501" max="10501" width="10.08984375" style="24" customWidth="1"/>
    <col min="10502" max="10502" width="12.36328125" style="24" customWidth="1"/>
    <col min="10503" max="10505" width="10.08984375" style="24" customWidth="1"/>
    <col min="10506" max="10506" width="14.54296875" style="24" bestFit="1" customWidth="1"/>
    <col min="10507" max="10509" width="14.54296875" style="24" customWidth="1"/>
    <col min="10510" max="10510" width="17.36328125" style="24" bestFit="1" customWidth="1"/>
    <col min="10511" max="10511" width="9.08984375" style="24" bestFit="1" customWidth="1"/>
    <col min="10512" max="10513" width="10.6328125" style="24" customWidth="1"/>
    <col min="10514" max="10514" width="19.6328125" style="24" customWidth="1"/>
    <col min="10515" max="10517" width="8.90625" style="24"/>
    <col min="10518" max="10518" width="7.90625" style="24" bestFit="1" customWidth="1"/>
    <col min="10519" max="10754" width="8.90625" style="24"/>
    <col min="10755" max="10755" width="10.08984375" style="24" customWidth="1"/>
    <col min="10756" max="10756" width="12.453125" style="24" customWidth="1"/>
    <col min="10757" max="10757" width="10.08984375" style="24" customWidth="1"/>
    <col min="10758" max="10758" width="12.36328125" style="24" customWidth="1"/>
    <col min="10759" max="10761" width="10.08984375" style="24" customWidth="1"/>
    <col min="10762" max="10762" width="14.54296875" style="24" bestFit="1" customWidth="1"/>
    <col min="10763" max="10765" width="14.54296875" style="24" customWidth="1"/>
    <col min="10766" max="10766" width="17.36328125" style="24" bestFit="1" customWidth="1"/>
    <col min="10767" max="10767" width="9.08984375" style="24" bestFit="1" customWidth="1"/>
    <col min="10768" max="10769" width="10.6328125" style="24" customWidth="1"/>
    <col min="10770" max="10770" width="19.6328125" style="24" customWidth="1"/>
    <col min="10771" max="10773" width="8.90625" style="24"/>
    <col min="10774" max="10774" width="7.90625" style="24" bestFit="1" customWidth="1"/>
    <col min="10775" max="11010" width="8.90625" style="24"/>
    <col min="11011" max="11011" width="10.08984375" style="24" customWidth="1"/>
    <col min="11012" max="11012" width="12.453125" style="24" customWidth="1"/>
    <col min="11013" max="11013" width="10.08984375" style="24" customWidth="1"/>
    <col min="11014" max="11014" width="12.36328125" style="24" customWidth="1"/>
    <col min="11015" max="11017" width="10.08984375" style="24" customWidth="1"/>
    <col min="11018" max="11018" width="14.54296875" style="24" bestFit="1" customWidth="1"/>
    <col min="11019" max="11021" width="14.54296875" style="24" customWidth="1"/>
    <col min="11022" max="11022" width="17.36328125" style="24" bestFit="1" customWidth="1"/>
    <col min="11023" max="11023" width="9.08984375" style="24" bestFit="1" customWidth="1"/>
    <col min="11024" max="11025" width="10.6328125" style="24" customWidth="1"/>
    <col min="11026" max="11026" width="19.6328125" style="24" customWidth="1"/>
    <col min="11027" max="11029" width="8.90625" style="24"/>
    <col min="11030" max="11030" width="7.90625" style="24" bestFit="1" customWidth="1"/>
    <col min="11031" max="11266" width="8.90625" style="24"/>
    <col min="11267" max="11267" width="10.08984375" style="24" customWidth="1"/>
    <col min="11268" max="11268" width="12.453125" style="24" customWidth="1"/>
    <col min="11269" max="11269" width="10.08984375" style="24" customWidth="1"/>
    <col min="11270" max="11270" width="12.36328125" style="24" customWidth="1"/>
    <col min="11271" max="11273" width="10.08984375" style="24" customWidth="1"/>
    <col min="11274" max="11274" width="14.54296875" style="24" bestFit="1" customWidth="1"/>
    <col min="11275" max="11277" width="14.54296875" style="24" customWidth="1"/>
    <col min="11278" max="11278" width="17.36328125" style="24" bestFit="1" customWidth="1"/>
    <col min="11279" max="11279" width="9.08984375" style="24" bestFit="1" customWidth="1"/>
    <col min="11280" max="11281" width="10.6328125" style="24" customWidth="1"/>
    <col min="11282" max="11282" width="19.6328125" style="24" customWidth="1"/>
    <col min="11283" max="11285" width="8.90625" style="24"/>
    <col min="11286" max="11286" width="7.90625" style="24" bestFit="1" customWidth="1"/>
    <col min="11287" max="11522" width="8.90625" style="24"/>
    <col min="11523" max="11523" width="10.08984375" style="24" customWidth="1"/>
    <col min="11524" max="11524" width="12.453125" style="24" customWidth="1"/>
    <col min="11525" max="11525" width="10.08984375" style="24" customWidth="1"/>
    <col min="11526" max="11526" width="12.36328125" style="24" customWidth="1"/>
    <col min="11527" max="11529" width="10.08984375" style="24" customWidth="1"/>
    <col min="11530" max="11530" width="14.54296875" style="24" bestFit="1" customWidth="1"/>
    <col min="11531" max="11533" width="14.54296875" style="24" customWidth="1"/>
    <col min="11534" max="11534" width="17.36328125" style="24" bestFit="1" customWidth="1"/>
    <col min="11535" max="11535" width="9.08984375" style="24" bestFit="1" customWidth="1"/>
    <col min="11536" max="11537" width="10.6328125" style="24" customWidth="1"/>
    <col min="11538" max="11538" width="19.6328125" style="24" customWidth="1"/>
    <col min="11539" max="11541" width="8.90625" style="24"/>
    <col min="11542" max="11542" width="7.90625" style="24" bestFit="1" customWidth="1"/>
    <col min="11543" max="11778" width="8.90625" style="24"/>
    <col min="11779" max="11779" width="10.08984375" style="24" customWidth="1"/>
    <col min="11780" max="11780" width="12.453125" style="24" customWidth="1"/>
    <col min="11781" max="11781" width="10.08984375" style="24" customWidth="1"/>
    <col min="11782" max="11782" width="12.36328125" style="24" customWidth="1"/>
    <col min="11783" max="11785" width="10.08984375" style="24" customWidth="1"/>
    <col min="11786" max="11786" width="14.54296875" style="24" bestFit="1" customWidth="1"/>
    <col min="11787" max="11789" width="14.54296875" style="24" customWidth="1"/>
    <col min="11790" max="11790" width="17.36328125" style="24" bestFit="1" customWidth="1"/>
    <col min="11791" max="11791" width="9.08984375" style="24" bestFit="1" customWidth="1"/>
    <col min="11792" max="11793" width="10.6328125" style="24" customWidth="1"/>
    <col min="11794" max="11794" width="19.6328125" style="24" customWidth="1"/>
    <col min="11795" max="11797" width="8.90625" style="24"/>
    <col min="11798" max="11798" width="7.90625" style="24" bestFit="1" customWidth="1"/>
    <col min="11799" max="12034" width="8.90625" style="24"/>
    <col min="12035" max="12035" width="10.08984375" style="24" customWidth="1"/>
    <col min="12036" max="12036" width="12.453125" style="24" customWidth="1"/>
    <col min="12037" max="12037" width="10.08984375" style="24" customWidth="1"/>
    <col min="12038" max="12038" width="12.36328125" style="24" customWidth="1"/>
    <col min="12039" max="12041" width="10.08984375" style="24" customWidth="1"/>
    <col min="12042" max="12042" width="14.54296875" style="24" bestFit="1" customWidth="1"/>
    <col min="12043" max="12045" width="14.54296875" style="24" customWidth="1"/>
    <col min="12046" max="12046" width="17.36328125" style="24" bestFit="1" customWidth="1"/>
    <col min="12047" max="12047" width="9.08984375" style="24" bestFit="1" customWidth="1"/>
    <col min="12048" max="12049" width="10.6328125" style="24" customWidth="1"/>
    <col min="12050" max="12050" width="19.6328125" style="24" customWidth="1"/>
    <col min="12051" max="12053" width="8.90625" style="24"/>
    <col min="12054" max="12054" width="7.90625" style="24" bestFit="1" customWidth="1"/>
    <col min="12055" max="12290" width="8.90625" style="24"/>
    <col min="12291" max="12291" width="10.08984375" style="24" customWidth="1"/>
    <col min="12292" max="12292" width="12.453125" style="24" customWidth="1"/>
    <col min="12293" max="12293" width="10.08984375" style="24" customWidth="1"/>
    <col min="12294" max="12294" width="12.36328125" style="24" customWidth="1"/>
    <col min="12295" max="12297" width="10.08984375" style="24" customWidth="1"/>
    <col min="12298" max="12298" width="14.54296875" style="24" bestFit="1" customWidth="1"/>
    <col min="12299" max="12301" width="14.54296875" style="24" customWidth="1"/>
    <col min="12302" max="12302" width="17.36328125" style="24" bestFit="1" customWidth="1"/>
    <col min="12303" max="12303" width="9.08984375" style="24" bestFit="1" customWidth="1"/>
    <col min="12304" max="12305" width="10.6328125" style="24" customWidth="1"/>
    <col min="12306" max="12306" width="19.6328125" style="24" customWidth="1"/>
    <col min="12307" max="12309" width="8.90625" style="24"/>
    <col min="12310" max="12310" width="7.90625" style="24" bestFit="1" customWidth="1"/>
    <col min="12311" max="12546" width="8.90625" style="24"/>
    <col min="12547" max="12547" width="10.08984375" style="24" customWidth="1"/>
    <col min="12548" max="12548" width="12.453125" style="24" customWidth="1"/>
    <col min="12549" max="12549" width="10.08984375" style="24" customWidth="1"/>
    <col min="12550" max="12550" width="12.36328125" style="24" customWidth="1"/>
    <col min="12551" max="12553" width="10.08984375" style="24" customWidth="1"/>
    <col min="12554" max="12554" width="14.54296875" style="24" bestFit="1" customWidth="1"/>
    <col min="12555" max="12557" width="14.54296875" style="24" customWidth="1"/>
    <col min="12558" max="12558" width="17.36328125" style="24" bestFit="1" customWidth="1"/>
    <col min="12559" max="12559" width="9.08984375" style="24" bestFit="1" customWidth="1"/>
    <col min="12560" max="12561" width="10.6328125" style="24" customWidth="1"/>
    <col min="12562" max="12562" width="19.6328125" style="24" customWidth="1"/>
    <col min="12563" max="12565" width="8.90625" style="24"/>
    <col min="12566" max="12566" width="7.90625" style="24" bestFit="1" customWidth="1"/>
    <col min="12567" max="12802" width="8.90625" style="24"/>
    <col min="12803" max="12803" width="10.08984375" style="24" customWidth="1"/>
    <col min="12804" max="12804" width="12.453125" style="24" customWidth="1"/>
    <col min="12805" max="12805" width="10.08984375" style="24" customWidth="1"/>
    <col min="12806" max="12806" width="12.36328125" style="24" customWidth="1"/>
    <col min="12807" max="12809" width="10.08984375" style="24" customWidth="1"/>
    <col min="12810" max="12810" width="14.54296875" style="24" bestFit="1" customWidth="1"/>
    <col min="12811" max="12813" width="14.54296875" style="24" customWidth="1"/>
    <col min="12814" max="12814" width="17.36328125" style="24" bestFit="1" customWidth="1"/>
    <col min="12815" max="12815" width="9.08984375" style="24" bestFit="1" customWidth="1"/>
    <col min="12816" max="12817" width="10.6328125" style="24" customWidth="1"/>
    <col min="12818" max="12818" width="19.6328125" style="24" customWidth="1"/>
    <col min="12819" max="12821" width="8.90625" style="24"/>
    <col min="12822" max="12822" width="7.90625" style="24" bestFit="1" customWidth="1"/>
    <col min="12823" max="13058" width="8.90625" style="24"/>
    <col min="13059" max="13059" width="10.08984375" style="24" customWidth="1"/>
    <col min="13060" max="13060" width="12.453125" style="24" customWidth="1"/>
    <col min="13061" max="13061" width="10.08984375" style="24" customWidth="1"/>
    <col min="13062" max="13062" width="12.36328125" style="24" customWidth="1"/>
    <col min="13063" max="13065" width="10.08984375" style="24" customWidth="1"/>
    <col min="13066" max="13066" width="14.54296875" style="24" bestFit="1" customWidth="1"/>
    <col min="13067" max="13069" width="14.54296875" style="24" customWidth="1"/>
    <col min="13070" max="13070" width="17.36328125" style="24" bestFit="1" customWidth="1"/>
    <col min="13071" max="13071" width="9.08984375" style="24" bestFit="1" customWidth="1"/>
    <col min="13072" max="13073" width="10.6328125" style="24" customWidth="1"/>
    <col min="13074" max="13074" width="19.6328125" style="24" customWidth="1"/>
    <col min="13075" max="13077" width="8.90625" style="24"/>
    <col min="13078" max="13078" width="7.90625" style="24" bestFit="1" customWidth="1"/>
    <col min="13079" max="13314" width="8.90625" style="24"/>
    <col min="13315" max="13315" width="10.08984375" style="24" customWidth="1"/>
    <col min="13316" max="13316" width="12.453125" style="24" customWidth="1"/>
    <col min="13317" max="13317" width="10.08984375" style="24" customWidth="1"/>
    <col min="13318" max="13318" width="12.36328125" style="24" customWidth="1"/>
    <col min="13319" max="13321" width="10.08984375" style="24" customWidth="1"/>
    <col min="13322" max="13322" width="14.54296875" style="24" bestFit="1" customWidth="1"/>
    <col min="13323" max="13325" width="14.54296875" style="24" customWidth="1"/>
    <col min="13326" max="13326" width="17.36328125" style="24" bestFit="1" customWidth="1"/>
    <col min="13327" max="13327" width="9.08984375" style="24" bestFit="1" customWidth="1"/>
    <col min="13328" max="13329" width="10.6328125" style="24" customWidth="1"/>
    <col min="13330" max="13330" width="19.6328125" style="24" customWidth="1"/>
    <col min="13331" max="13333" width="8.90625" style="24"/>
    <col min="13334" max="13334" width="7.90625" style="24" bestFit="1" customWidth="1"/>
    <col min="13335" max="13570" width="8.90625" style="24"/>
    <col min="13571" max="13571" width="10.08984375" style="24" customWidth="1"/>
    <col min="13572" max="13572" width="12.453125" style="24" customWidth="1"/>
    <col min="13573" max="13573" width="10.08984375" style="24" customWidth="1"/>
    <col min="13574" max="13574" width="12.36328125" style="24" customWidth="1"/>
    <col min="13575" max="13577" width="10.08984375" style="24" customWidth="1"/>
    <col min="13578" max="13578" width="14.54296875" style="24" bestFit="1" customWidth="1"/>
    <col min="13579" max="13581" width="14.54296875" style="24" customWidth="1"/>
    <col min="13582" max="13582" width="17.36328125" style="24" bestFit="1" customWidth="1"/>
    <col min="13583" max="13583" width="9.08984375" style="24" bestFit="1" customWidth="1"/>
    <col min="13584" max="13585" width="10.6328125" style="24" customWidth="1"/>
    <col min="13586" max="13586" width="19.6328125" style="24" customWidth="1"/>
    <col min="13587" max="13589" width="8.90625" style="24"/>
    <col min="13590" max="13590" width="7.90625" style="24" bestFit="1" customWidth="1"/>
    <col min="13591" max="13826" width="8.90625" style="24"/>
    <col min="13827" max="13827" width="10.08984375" style="24" customWidth="1"/>
    <col min="13828" max="13828" width="12.453125" style="24" customWidth="1"/>
    <col min="13829" max="13829" width="10.08984375" style="24" customWidth="1"/>
    <col min="13830" max="13830" width="12.36328125" style="24" customWidth="1"/>
    <col min="13831" max="13833" width="10.08984375" style="24" customWidth="1"/>
    <col min="13834" max="13834" width="14.54296875" style="24" bestFit="1" customWidth="1"/>
    <col min="13835" max="13837" width="14.54296875" style="24" customWidth="1"/>
    <col min="13838" max="13838" width="17.36328125" style="24" bestFit="1" customWidth="1"/>
    <col min="13839" max="13839" width="9.08984375" style="24" bestFit="1" customWidth="1"/>
    <col min="13840" max="13841" width="10.6328125" style="24" customWidth="1"/>
    <col min="13842" max="13842" width="19.6328125" style="24" customWidth="1"/>
    <col min="13843" max="13845" width="8.90625" style="24"/>
    <col min="13846" max="13846" width="7.90625" style="24" bestFit="1" customWidth="1"/>
    <col min="13847" max="14082" width="8.90625" style="24"/>
    <col min="14083" max="14083" width="10.08984375" style="24" customWidth="1"/>
    <col min="14084" max="14084" width="12.453125" style="24" customWidth="1"/>
    <col min="14085" max="14085" width="10.08984375" style="24" customWidth="1"/>
    <col min="14086" max="14086" width="12.36328125" style="24" customWidth="1"/>
    <col min="14087" max="14089" width="10.08984375" style="24" customWidth="1"/>
    <col min="14090" max="14090" width="14.54296875" style="24" bestFit="1" customWidth="1"/>
    <col min="14091" max="14093" width="14.54296875" style="24" customWidth="1"/>
    <col min="14094" max="14094" width="17.36328125" style="24" bestFit="1" customWidth="1"/>
    <col min="14095" max="14095" width="9.08984375" style="24" bestFit="1" customWidth="1"/>
    <col min="14096" max="14097" width="10.6328125" style="24" customWidth="1"/>
    <col min="14098" max="14098" width="19.6328125" style="24" customWidth="1"/>
    <col min="14099" max="14101" width="8.90625" style="24"/>
    <col min="14102" max="14102" width="7.90625" style="24" bestFit="1" customWidth="1"/>
    <col min="14103" max="14338" width="8.90625" style="24"/>
    <col min="14339" max="14339" width="10.08984375" style="24" customWidth="1"/>
    <col min="14340" max="14340" width="12.453125" style="24" customWidth="1"/>
    <col min="14341" max="14341" width="10.08984375" style="24" customWidth="1"/>
    <col min="14342" max="14342" width="12.36328125" style="24" customWidth="1"/>
    <col min="14343" max="14345" width="10.08984375" style="24" customWidth="1"/>
    <col min="14346" max="14346" width="14.54296875" style="24" bestFit="1" customWidth="1"/>
    <col min="14347" max="14349" width="14.54296875" style="24" customWidth="1"/>
    <col min="14350" max="14350" width="17.36328125" style="24" bestFit="1" customWidth="1"/>
    <col min="14351" max="14351" width="9.08984375" style="24" bestFit="1" customWidth="1"/>
    <col min="14352" max="14353" width="10.6328125" style="24" customWidth="1"/>
    <col min="14354" max="14354" width="19.6328125" style="24" customWidth="1"/>
    <col min="14355" max="14357" width="8.90625" style="24"/>
    <col min="14358" max="14358" width="7.90625" style="24" bestFit="1" customWidth="1"/>
    <col min="14359" max="14594" width="8.90625" style="24"/>
    <col min="14595" max="14595" width="10.08984375" style="24" customWidth="1"/>
    <col min="14596" max="14596" width="12.453125" style="24" customWidth="1"/>
    <col min="14597" max="14597" width="10.08984375" style="24" customWidth="1"/>
    <col min="14598" max="14598" width="12.36328125" style="24" customWidth="1"/>
    <col min="14599" max="14601" width="10.08984375" style="24" customWidth="1"/>
    <col min="14602" max="14602" width="14.54296875" style="24" bestFit="1" customWidth="1"/>
    <col min="14603" max="14605" width="14.54296875" style="24" customWidth="1"/>
    <col min="14606" max="14606" width="17.36328125" style="24" bestFit="1" customWidth="1"/>
    <col min="14607" max="14607" width="9.08984375" style="24" bestFit="1" customWidth="1"/>
    <col min="14608" max="14609" width="10.6328125" style="24" customWidth="1"/>
    <col min="14610" max="14610" width="19.6328125" style="24" customWidth="1"/>
    <col min="14611" max="14613" width="8.90625" style="24"/>
    <col min="14614" max="14614" width="7.90625" style="24" bestFit="1" customWidth="1"/>
    <col min="14615" max="14850" width="8.90625" style="24"/>
    <col min="14851" max="14851" width="10.08984375" style="24" customWidth="1"/>
    <col min="14852" max="14852" width="12.453125" style="24" customWidth="1"/>
    <col min="14853" max="14853" width="10.08984375" style="24" customWidth="1"/>
    <col min="14854" max="14854" width="12.36328125" style="24" customWidth="1"/>
    <col min="14855" max="14857" width="10.08984375" style="24" customWidth="1"/>
    <col min="14858" max="14858" width="14.54296875" style="24" bestFit="1" customWidth="1"/>
    <col min="14859" max="14861" width="14.54296875" style="24" customWidth="1"/>
    <col min="14862" max="14862" width="17.36328125" style="24" bestFit="1" customWidth="1"/>
    <col min="14863" max="14863" width="9.08984375" style="24" bestFit="1" customWidth="1"/>
    <col min="14864" max="14865" width="10.6328125" style="24" customWidth="1"/>
    <col min="14866" max="14866" width="19.6328125" style="24" customWidth="1"/>
    <col min="14867" max="14869" width="8.90625" style="24"/>
    <col min="14870" max="14870" width="7.90625" style="24" bestFit="1" customWidth="1"/>
    <col min="14871" max="15106" width="8.90625" style="24"/>
    <col min="15107" max="15107" width="10.08984375" style="24" customWidth="1"/>
    <col min="15108" max="15108" width="12.453125" style="24" customWidth="1"/>
    <col min="15109" max="15109" width="10.08984375" style="24" customWidth="1"/>
    <col min="15110" max="15110" width="12.36328125" style="24" customWidth="1"/>
    <col min="15111" max="15113" width="10.08984375" style="24" customWidth="1"/>
    <col min="15114" max="15114" width="14.54296875" style="24" bestFit="1" customWidth="1"/>
    <col min="15115" max="15117" width="14.54296875" style="24" customWidth="1"/>
    <col min="15118" max="15118" width="17.36328125" style="24" bestFit="1" customWidth="1"/>
    <col min="15119" max="15119" width="9.08984375" style="24" bestFit="1" customWidth="1"/>
    <col min="15120" max="15121" width="10.6328125" style="24" customWidth="1"/>
    <col min="15122" max="15122" width="19.6328125" style="24" customWidth="1"/>
    <col min="15123" max="15125" width="8.90625" style="24"/>
    <col min="15126" max="15126" width="7.90625" style="24" bestFit="1" customWidth="1"/>
    <col min="15127" max="15362" width="8.90625" style="24"/>
    <col min="15363" max="15363" width="10.08984375" style="24" customWidth="1"/>
    <col min="15364" max="15364" width="12.453125" style="24" customWidth="1"/>
    <col min="15365" max="15365" width="10.08984375" style="24" customWidth="1"/>
    <col min="15366" max="15366" width="12.36328125" style="24" customWidth="1"/>
    <col min="15367" max="15369" width="10.08984375" style="24" customWidth="1"/>
    <col min="15370" max="15370" width="14.54296875" style="24" bestFit="1" customWidth="1"/>
    <col min="15371" max="15373" width="14.54296875" style="24" customWidth="1"/>
    <col min="15374" max="15374" width="17.36328125" style="24" bestFit="1" customWidth="1"/>
    <col min="15375" max="15375" width="9.08984375" style="24" bestFit="1" customWidth="1"/>
    <col min="15376" max="15377" width="10.6328125" style="24" customWidth="1"/>
    <col min="15378" max="15378" width="19.6328125" style="24" customWidth="1"/>
    <col min="15379" max="15381" width="8.90625" style="24"/>
    <col min="15382" max="15382" width="7.90625" style="24" bestFit="1" customWidth="1"/>
    <col min="15383" max="15618" width="8.90625" style="24"/>
    <col min="15619" max="15619" width="10.08984375" style="24" customWidth="1"/>
    <col min="15620" max="15620" width="12.453125" style="24" customWidth="1"/>
    <col min="15621" max="15621" width="10.08984375" style="24" customWidth="1"/>
    <col min="15622" max="15622" width="12.36328125" style="24" customWidth="1"/>
    <col min="15623" max="15625" width="10.08984375" style="24" customWidth="1"/>
    <col min="15626" max="15626" width="14.54296875" style="24" bestFit="1" customWidth="1"/>
    <col min="15627" max="15629" width="14.54296875" style="24" customWidth="1"/>
    <col min="15630" max="15630" width="17.36328125" style="24" bestFit="1" customWidth="1"/>
    <col min="15631" max="15631" width="9.08984375" style="24" bestFit="1" customWidth="1"/>
    <col min="15632" max="15633" width="10.6328125" style="24" customWidth="1"/>
    <col min="15634" max="15634" width="19.6328125" style="24" customWidth="1"/>
    <col min="15635" max="15637" width="8.90625" style="24"/>
    <col min="15638" max="15638" width="7.90625" style="24" bestFit="1" customWidth="1"/>
    <col min="15639" max="15874" width="8.90625" style="24"/>
    <col min="15875" max="15875" width="10.08984375" style="24" customWidth="1"/>
    <col min="15876" max="15876" width="12.453125" style="24" customWidth="1"/>
    <col min="15877" max="15877" width="10.08984375" style="24" customWidth="1"/>
    <col min="15878" max="15878" width="12.36328125" style="24" customWidth="1"/>
    <col min="15879" max="15881" width="10.08984375" style="24" customWidth="1"/>
    <col min="15882" max="15882" width="14.54296875" style="24" bestFit="1" customWidth="1"/>
    <col min="15883" max="15885" width="14.54296875" style="24" customWidth="1"/>
    <col min="15886" max="15886" width="17.36328125" style="24" bestFit="1" customWidth="1"/>
    <col min="15887" max="15887" width="9.08984375" style="24" bestFit="1" customWidth="1"/>
    <col min="15888" max="15889" width="10.6328125" style="24" customWidth="1"/>
    <col min="15890" max="15890" width="19.6328125" style="24" customWidth="1"/>
    <col min="15891" max="15893" width="8.90625" style="24"/>
    <col min="15894" max="15894" width="7.90625" style="24" bestFit="1" customWidth="1"/>
    <col min="15895" max="16130" width="8.90625" style="24"/>
    <col min="16131" max="16131" width="10.08984375" style="24" customWidth="1"/>
    <col min="16132" max="16132" width="12.453125" style="24" customWidth="1"/>
    <col min="16133" max="16133" width="10.08984375" style="24" customWidth="1"/>
    <col min="16134" max="16134" width="12.36328125" style="24" customWidth="1"/>
    <col min="16135" max="16137" width="10.08984375" style="24" customWidth="1"/>
    <col min="16138" max="16138" width="14.54296875" style="24" bestFit="1" customWidth="1"/>
    <col min="16139" max="16141" width="14.54296875" style="24" customWidth="1"/>
    <col min="16142" max="16142" width="17.36328125" style="24" bestFit="1" customWidth="1"/>
    <col min="16143" max="16143" width="9.08984375" style="24" bestFit="1" customWidth="1"/>
    <col min="16144" max="16145" width="10.6328125" style="24" customWidth="1"/>
    <col min="16146" max="16146" width="19.6328125" style="24" customWidth="1"/>
    <col min="16147" max="16149" width="8.90625" style="24"/>
    <col min="16150" max="16150" width="7.90625" style="24" bestFit="1" customWidth="1"/>
    <col min="16151" max="16384" width="8.90625" style="24"/>
  </cols>
  <sheetData>
    <row r="1" spans="1:19" x14ac:dyDescent="0.2">
      <c r="L1" s="25"/>
      <c r="M1" s="25"/>
    </row>
    <row r="2" spans="1:19" ht="13" x14ac:dyDescent="0.2">
      <c r="A2" s="295" t="s">
        <v>279</v>
      </c>
      <c r="B2" s="295"/>
      <c r="C2" s="26" t="s">
        <v>280</v>
      </c>
      <c r="D2" s="26" t="s">
        <v>280</v>
      </c>
      <c r="E2" s="26" t="s">
        <v>280</v>
      </c>
      <c r="F2" s="26" t="s">
        <v>280</v>
      </c>
      <c r="G2" s="26" t="s">
        <v>280</v>
      </c>
      <c r="H2" s="26" t="s">
        <v>280</v>
      </c>
      <c r="I2" s="26" t="s">
        <v>281</v>
      </c>
      <c r="J2" s="26"/>
      <c r="K2" s="26"/>
      <c r="L2" s="25"/>
      <c r="M2" s="25"/>
    </row>
    <row r="3" spans="1:19" ht="30" x14ac:dyDescent="0.25">
      <c r="A3" s="298" t="s">
        <v>282</v>
      </c>
      <c r="B3" s="298"/>
      <c r="C3" s="27" t="s">
        <v>283</v>
      </c>
      <c r="D3" s="28" t="s">
        <v>284</v>
      </c>
      <c r="E3" s="28" t="s">
        <v>285</v>
      </c>
      <c r="F3" s="28" t="s">
        <v>286</v>
      </c>
      <c r="G3" s="28" t="s">
        <v>287</v>
      </c>
      <c r="H3" s="28" t="s">
        <v>288</v>
      </c>
      <c r="I3" s="28" t="s">
        <v>289</v>
      </c>
      <c r="J3" s="29" t="s">
        <v>290</v>
      </c>
      <c r="K3" s="29" t="s">
        <v>291</v>
      </c>
      <c r="L3" s="25"/>
      <c r="M3" s="25"/>
      <c r="N3" s="30" t="s">
        <v>292</v>
      </c>
      <c r="O3" s="31" t="s">
        <v>293</v>
      </c>
      <c r="P3" s="32" t="s">
        <v>294</v>
      </c>
      <c r="Q3" s="33" t="s">
        <v>295</v>
      </c>
      <c r="R3" s="33" t="s">
        <v>296</v>
      </c>
    </row>
    <row r="4" spans="1:19" hidden="1" x14ac:dyDescent="0.2">
      <c r="A4" s="34"/>
      <c r="B4" s="34"/>
      <c r="C4" s="35">
        <v>10490335.880000001</v>
      </c>
      <c r="D4" s="35">
        <v>462075.95</v>
      </c>
      <c r="E4" s="35">
        <v>1178226.32</v>
      </c>
      <c r="F4" s="35">
        <v>160457.42000000001</v>
      </c>
      <c r="G4" s="35">
        <v>636837.01</v>
      </c>
      <c r="H4" s="35">
        <v>574931.03</v>
      </c>
      <c r="I4" s="35">
        <v>7477808.1500000004</v>
      </c>
      <c r="J4" s="36"/>
      <c r="K4" s="36"/>
      <c r="L4" s="25"/>
      <c r="M4" s="25"/>
      <c r="N4" s="37"/>
      <c r="O4" s="37"/>
      <c r="P4" s="38"/>
      <c r="Q4" s="39"/>
    </row>
    <row r="5" spans="1:19" ht="11.25" hidden="1" customHeight="1" x14ac:dyDescent="0.2">
      <c r="A5" s="294" t="s">
        <v>297</v>
      </c>
      <c r="B5" s="294"/>
      <c r="C5" s="40">
        <v>204233.23</v>
      </c>
      <c r="D5" s="41"/>
      <c r="E5" s="41"/>
      <c r="F5" s="41"/>
      <c r="G5" s="41"/>
      <c r="H5" s="41"/>
      <c r="I5" s="40">
        <v>204233.23</v>
      </c>
      <c r="J5" s="42">
        <v>204233.22981366457</v>
      </c>
      <c r="K5" s="42"/>
      <c r="L5" s="25">
        <f>SUM(SUM(D5:H5))</f>
        <v>0</v>
      </c>
      <c r="M5" s="25"/>
      <c r="N5" s="43" t="s">
        <v>298</v>
      </c>
      <c r="O5" s="44">
        <v>204233.22981366457</v>
      </c>
      <c r="P5" s="45"/>
      <c r="Q5" s="46">
        <v>204233.22981366457</v>
      </c>
      <c r="R5" s="45">
        <f>Q5-I5</f>
        <v>-1.8633544095791876E-4</v>
      </c>
      <c r="S5" s="45">
        <f t="shared" ref="S5:S68" si="0">Q5-P5-O5</f>
        <v>0</v>
      </c>
    </row>
    <row r="6" spans="1:19" ht="11.25" hidden="1" customHeight="1" x14ac:dyDescent="0.2">
      <c r="A6" s="294" t="s">
        <v>299</v>
      </c>
      <c r="B6" s="294"/>
      <c r="C6" s="40">
        <v>14723.18</v>
      </c>
      <c r="D6" s="41"/>
      <c r="E6" s="40">
        <v>10449.700000000001</v>
      </c>
      <c r="F6" s="40">
        <v>1293.0899999999999</v>
      </c>
      <c r="G6" s="47">
        <v>141.46</v>
      </c>
      <c r="H6" s="40">
        <v>2838.93</v>
      </c>
      <c r="I6" s="41"/>
      <c r="J6" s="36"/>
      <c r="K6" s="36"/>
      <c r="L6" s="25">
        <f>SUM(SUM(D6:H6))</f>
        <v>14723.18</v>
      </c>
      <c r="M6" s="25"/>
      <c r="R6" s="45">
        <f t="shared" ref="R6:R69" si="1">Q6-I6</f>
        <v>0</v>
      </c>
      <c r="S6" s="45">
        <f t="shared" si="0"/>
        <v>0</v>
      </c>
    </row>
    <row r="7" spans="1:19" ht="11.25" customHeight="1" x14ac:dyDescent="0.2">
      <c r="A7" s="294" t="s">
        <v>93</v>
      </c>
      <c r="B7" s="294"/>
      <c r="C7" s="40">
        <v>39005.35</v>
      </c>
      <c r="D7" s="41"/>
      <c r="E7" s="40">
        <v>13295.12</v>
      </c>
      <c r="F7" s="40">
        <v>1895.2</v>
      </c>
      <c r="G7" s="41"/>
      <c r="H7" s="40">
        <v>3628.69</v>
      </c>
      <c r="I7" s="40">
        <v>20186.34</v>
      </c>
      <c r="J7" s="42"/>
      <c r="K7" s="42">
        <v>20186.335403726709</v>
      </c>
      <c r="L7" s="25">
        <f>SUM(SUM(D7:H7))</f>
        <v>18819.010000000002</v>
      </c>
      <c r="M7" s="25">
        <f>ROUND(K7,2)</f>
        <v>20186.34</v>
      </c>
      <c r="N7" s="43" t="s">
        <v>300</v>
      </c>
      <c r="O7" s="44"/>
      <c r="P7" s="45">
        <v>20186.335403726709</v>
      </c>
      <c r="Q7" s="46">
        <v>20186.335403726709</v>
      </c>
      <c r="R7" s="45">
        <f t="shared" si="1"/>
        <v>-4.5962732910993509E-3</v>
      </c>
      <c r="S7" s="45">
        <f t="shared" si="0"/>
        <v>0</v>
      </c>
    </row>
    <row r="8" spans="1:19" ht="11.25" hidden="1" customHeight="1" x14ac:dyDescent="0.2">
      <c r="A8" s="294" t="s">
        <v>301</v>
      </c>
      <c r="B8" s="294"/>
      <c r="C8" s="40">
        <v>58586.49</v>
      </c>
      <c r="D8" s="41"/>
      <c r="E8" s="41"/>
      <c r="F8" s="41"/>
      <c r="G8" s="41"/>
      <c r="H8" s="41"/>
      <c r="I8" s="40">
        <v>58586.49</v>
      </c>
      <c r="J8" s="42">
        <v>58586.484472049691</v>
      </c>
      <c r="K8" s="42"/>
      <c r="L8" s="25">
        <f t="shared" ref="L8:L69" si="2">SUM(SUM(D8:H8))</f>
        <v>0</v>
      </c>
      <c r="M8" s="25"/>
      <c r="N8" s="37" t="s">
        <v>302</v>
      </c>
      <c r="O8" s="48">
        <v>58586.484472049691</v>
      </c>
      <c r="P8" s="49"/>
      <c r="Q8" s="48">
        <v>58586.484472049691</v>
      </c>
      <c r="R8" s="45">
        <f>Q8-I8</f>
        <v>-5.5279503067140467E-3</v>
      </c>
      <c r="S8" s="45">
        <f t="shared" si="0"/>
        <v>0</v>
      </c>
    </row>
    <row r="9" spans="1:19" ht="11.25" hidden="1" customHeight="1" x14ac:dyDescent="0.2">
      <c r="A9" s="294" t="s">
        <v>303</v>
      </c>
      <c r="B9" s="294"/>
      <c r="C9" s="40">
        <v>221867.46</v>
      </c>
      <c r="D9" s="41"/>
      <c r="E9" s="41"/>
      <c r="F9" s="41"/>
      <c r="G9" s="41"/>
      <c r="H9" s="41"/>
      <c r="I9" s="40">
        <v>221867.46</v>
      </c>
      <c r="J9" s="42">
        <v>221867.46583850929</v>
      </c>
      <c r="K9" s="42"/>
      <c r="L9" s="25">
        <f t="shared" si="2"/>
        <v>0</v>
      </c>
      <c r="M9" s="25"/>
      <c r="N9" s="43" t="s">
        <v>304</v>
      </c>
      <c r="O9" s="44">
        <v>221867.46583850929</v>
      </c>
      <c r="P9" s="45"/>
      <c r="Q9" s="46">
        <v>221867.46583850929</v>
      </c>
      <c r="R9" s="45">
        <f t="shared" si="1"/>
        <v>5.8385092997923493E-3</v>
      </c>
      <c r="S9" s="45">
        <f t="shared" si="0"/>
        <v>0</v>
      </c>
    </row>
    <row r="10" spans="1:19" ht="11.25" customHeight="1" x14ac:dyDescent="0.2">
      <c r="A10" s="294" t="s">
        <v>94</v>
      </c>
      <c r="B10" s="294"/>
      <c r="C10" s="40">
        <v>16114.56</v>
      </c>
      <c r="D10" s="40">
        <v>2146.34</v>
      </c>
      <c r="E10" s="40">
        <v>1533.65</v>
      </c>
      <c r="F10" s="47">
        <v>553.66</v>
      </c>
      <c r="G10" s="41"/>
      <c r="H10" s="40">
        <v>1011.34</v>
      </c>
      <c r="I10" s="40">
        <v>10869.57</v>
      </c>
      <c r="J10" s="42"/>
      <c r="K10" s="42">
        <v>10869.565217391304</v>
      </c>
      <c r="L10" s="25">
        <f t="shared" si="2"/>
        <v>5244.9900000000007</v>
      </c>
      <c r="M10" s="25">
        <f t="shared" ref="M10:M12" si="3">ROUND(K10,2)</f>
        <v>10869.57</v>
      </c>
      <c r="N10" s="43" t="s">
        <v>305</v>
      </c>
      <c r="O10" s="44"/>
      <c r="P10" s="45">
        <v>10869.565217391304</v>
      </c>
      <c r="Q10" s="46">
        <v>10869.565217391304</v>
      </c>
      <c r="R10" s="45">
        <f t="shared" si="1"/>
        <v>-4.7826086956774816E-3</v>
      </c>
      <c r="S10" s="45">
        <f t="shared" si="0"/>
        <v>0</v>
      </c>
    </row>
    <row r="11" spans="1:19" ht="11.25" customHeight="1" x14ac:dyDescent="0.2">
      <c r="A11" s="294" t="s">
        <v>95</v>
      </c>
      <c r="B11" s="294"/>
      <c r="C11" s="40">
        <v>88707.03</v>
      </c>
      <c r="D11" s="40">
        <v>4811.71</v>
      </c>
      <c r="E11" s="40">
        <v>26553.66</v>
      </c>
      <c r="F11" s="40">
        <v>6768.29</v>
      </c>
      <c r="G11" s="40">
        <v>31463.41</v>
      </c>
      <c r="H11" s="40">
        <v>16625.490000000002</v>
      </c>
      <c r="I11" s="40">
        <v>2484.4699999999998</v>
      </c>
      <c r="J11" s="42"/>
      <c r="K11" s="42">
        <v>2484.4720496894411</v>
      </c>
      <c r="L11" s="25">
        <f t="shared" si="2"/>
        <v>86222.56</v>
      </c>
      <c r="M11" s="25">
        <f t="shared" si="3"/>
        <v>2484.4699999999998</v>
      </c>
      <c r="N11" s="43" t="s">
        <v>306</v>
      </c>
      <c r="O11" s="44"/>
      <c r="P11" s="45">
        <v>2484.4720496894411</v>
      </c>
      <c r="Q11" s="46">
        <v>2484.4720496894411</v>
      </c>
      <c r="R11" s="45">
        <f t="shared" si="1"/>
        <v>2.0496894412644906E-3</v>
      </c>
      <c r="S11" s="45">
        <f t="shared" si="0"/>
        <v>0</v>
      </c>
    </row>
    <row r="12" spans="1:19" ht="11.25" customHeight="1" x14ac:dyDescent="0.2">
      <c r="A12" s="294" t="s">
        <v>96</v>
      </c>
      <c r="B12" s="294"/>
      <c r="C12" s="40">
        <v>2484.4699999999998</v>
      </c>
      <c r="D12" s="41"/>
      <c r="E12" s="41"/>
      <c r="F12" s="41"/>
      <c r="G12" s="41"/>
      <c r="H12" s="41"/>
      <c r="I12" s="40">
        <v>2484.4699999999998</v>
      </c>
      <c r="J12" s="42"/>
      <c r="K12" s="42">
        <v>2484.4720496894411</v>
      </c>
      <c r="L12" s="25">
        <f t="shared" si="2"/>
        <v>0</v>
      </c>
      <c r="M12" s="25">
        <f t="shared" si="3"/>
        <v>2484.4699999999998</v>
      </c>
      <c r="N12" s="43" t="s">
        <v>307</v>
      </c>
      <c r="O12" s="44"/>
      <c r="P12" s="45">
        <v>2484.4720496894411</v>
      </c>
      <c r="Q12" s="46">
        <v>2484.4720496894411</v>
      </c>
      <c r="R12" s="45">
        <f t="shared" si="1"/>
        <v>2.0496894412644906E-3</v>
      </c>
      <c r="S12" s="45">
        <f t="shared" si="0"/>
        <v>0</v>
      </c>
    </row>
    <row r="13" spans="1:19" ht="11.25" hidden="1" customHeight="1" x14ac:dyDescent="0.2">
      <c r="A13" s="294" t="s">
        <v>308</v>
      </c>
      <c r="B13" s="294"/>
      <c r="C13" s="40">
        <v>192070.95</v>
      </c>
      <c r="D13" s="41"/>
      <c r="E13" s="41"/>
      <c r="F13" s="41"/>
      <c r="G13" s="41"/>
      <c r="H13" s="41"/>
      <c r="I13" s="40">
        <v>192070.95</v>
      </c>
      <c r="J13" s="42">
        <v>192070.95652173902</v>
      </c>
      <c r="K13" s="42"/>
      <c r="L13" s="25">
        <f t="shared" si="2"/>
        <v>0</v>
      </c>
      <c r="M13" s="25"/>
      <c r="N13" s="43" t="s">
        <v>309</v>
      </c>
      <c r="O13" s="46">
        <v>192070.95652173902</v>
      </c>
      <c r="P13" s="45"/>
      <c r="Q13" s="46">
        <v>192070.95652173902</v>
      </c>
      <c r="R13" s="45">
        <f t="shared" si="1"/>
        <v>6.5217390074394643E-3</v>
      </c>
      <c r="S13" s="45">
        <f t="shared" si="0"/>
        <v>0</v>
      </c>
    </row>
    <row r="14" spans="1:19" ht="11.25" hidden="1" customHeight="1" x14ac:dyDescent="0.2">
      <c r="A14" s="294" t="s">
        <v>310</v>
      </c>
      <c r="B14" s="294"/>
      <c r="C14" s="40">
        <v>66776.820000000007</v>
      </c>
      <c r="D14" s="41"/>
      <c r="E14" s="41"/>
      <c r="F14" s="41"/>
      <c r="G14" s="41"/>
      <c r="H14" s="41"/>
      <c r="I14" s="40">
        <v>66776.820000000007</v>
      </c>
      <c r="J14" s="42">
        <v>66776.819875776389</v>
      </c>
      <c r="K14" s="42"/>
      <c r="L14" s="25">
        <f t="shared" si="2"/>
        <v>0</v>
      </c>
      <c r="M14" s="25"/>
      <c r="N14" s="43" t="s">
        <v>311</v>
      </c>
      <c r="O14" s="44">
        <v>66776.819875776389</v>
      </c>
      <c r="P14" s="45"/>
      <c r="Q14" s="46">
        <v>66776.819875776389</v>
      </c>
      <c r="R14" s="45">
        <f t="shared" si="1"/>
        <v>-1.2422361760400236E-4</v>
      </c>
      <c r="S14" s="45">
        <f t="shared" si="0"/>
        <v>0</v>
      </c>
    </row>
    <row r="15" spans="1:19" ht="11.25" customHeight="1" x14ac:dyDescent="0.2">
      <c r="A15" s="294" t="s">
        <v>97</v>
      </c>
      <c r="B15" s="294"/>
      <c r="C15" s="40">
        <v>125280.02</v>
      </c>
      <c r="D15" s="40">
        <v>6902.44</v>
      </c>
      <c r="E15" s="40">
        <v>25930.82</v>
      </c>
      <c r="F15" s="41"/>
      <c r="G15" s="47">
        <v>106.1</v>
      </c>
      <c r="H15" s="40">
        <v>7868.62</v>
      </c>
      <c r="I15" s="40">
        <v>84472.04</v>
      </c>
      <c r="J15" s="42"/>
      <c r="K15" s="42">
        <v>84472.049689440988</v>
      </c>
      <c r="L15" s="25">
        <f t="shared" si="2"/>
        <v>40807.980000000003</v>
      </c>
      <c r="M15" s="25">
        <f>ROUND(K15,2)</f>
        <v>84472.05</v>
      </c>
      <c r="N15" s="43" t="s">
        <v>312</v>
      </c>
      <c r="O15" s="44"/>
      <c r="P15" s="45">
        <v>84472.049689440988</v>
      </c>
      <c r="Q15" s="46">
        <v>84472.049689441003</v>
      </c>
      <c r="R15" s="45">
        <f t="shared" si="1"/>
        <v>9.6894410089589655E-3</v>
      </c>
      <c r="S15" s="45">
        <f t="shared" si="0"/>
        <v>1.4551915228366852E-11</v>
      </c>
    </row>
    <row r="16" spans="1:19" ht="11.25" hidden="1" customHeight="1" x14ac:dyDescent="0.2">
      <c r="A16" s="294" t="s">
        <v>313</v>
      </c>
      <c r="B16" s="294"/>
      <c r="C16" s="40">
        <v>186592.9</v>
      </c>
      <c r="D16" s="41"/>
      <c r="E16" s="41"/>
      <c r="F16" s="41"/>
      <c r="G16" s="41"/>
      <c r="H16" s="41"/>
      <c r="I16" s="40">
        <v>186592.9</v>
      </c>
      <c r="J16" s="42">
        <v>186592.90683229791</v>
      </c>
      <c r="K16" s="42"/>
      <c r="L16" s="25">
        <f t="shared" si="2"/>
        <v>0</v>
      </c>
      <c r="M16" s="25"/>
      <c r="N16" s="43" t="s">
        <v>314</v>
      </c>
      <c r="O16" s="46">
        <v>186592.90683229791</v>
      </c>
      <c r="P16" s="45"/>
      <c r="Q16" s="46">
        <v>186592.90683229791</v>
      </c>
      <c r="R16" s="45">
        <f t="shared" si="1"/>
        <v>6.8322979204822332E-3</v>
      </c>
      <c r="S16" s="45">
        <f t="shared" si="0"/>
        <v>0</v>
      </c>
    </row>
    <row r="17" spans="1:19" ht="11.25" customHeight="1" x14ac:dyDescent="0.2">
      <c r="A17" s="294" t="s">
        <v>98</v>
      </c>
      <c r="B17" s="294"/>
      <c r="C17" s="40">
        <v>29662.41</v>
      </c>
      <c r="D17" s="41"/>
      <c r="E17" s="40">
        <v>17034.150000000001</v>
      </c>
      <c r="F17" s="40">
        <v>1895.2</v>
      </c>
      <c r="G17" s="41"/>
      <c r="H17" s="40">
        <v>4521.88</v>
      </c>
      <c r="I17" s="40">
        <v>6211.18</v>
      </c>
      <c r="J17" s="42"/>
      <c r="K17" s="42">
        <v>6211.1801242236024</v>
      </c>
      <c r="L17" s="25">
        <f t="shared" si="2"/>
        <v>23451.230000000003</v>
      </c>
      <c r="M17" s="25">
        <f t="shared" ref="M17:M18" si="4">ROUND(K17,2)</f>
        <v>6211.18</v>
      </c>
      <c r="N17" s="43" t="s">
        <v>315</v>
      </c>
      <c r="O17" s="44"/>
      <c r="P17" s="45">
        <v>6211.1801242236024</v>
      </c>
      <c r="Q17" s="46">
        <v>6211.1801242236024</v>
      </c>
      <c r="R17" s="45">
        <f t="shared" si="1"/>
        <v>1.2422360214259243E-4</v>
      </c>
      <c r="S17" s="45">
        <f t="shared" si="0"/>
        <v>0</v>
      </c>
    </row>
    <row r="18" spans="1:19" ht="11.25" customHeight="1" x14ac:dyDescent="0.2">
      <c r="A18" s="294" t="s">
        <v>99</v>
      </c>
      <c r="B18" s="294"/>
      <c r="C18" s="40">
        <v>39251.82</v>
      </c>
      <c r="D18" s="41"/>
      <c r="E18" s="40">
        <v>16641.46</v>
      </c>
      <c r="F18" s="40">
        <v>1363.79</v>
      </c>
      <c r="G18" s="47">
        <v>141.46</v>
      </c>
      <c r="H18" s="40">
        <v>4334.92</v>
      </c>
      <c r="I18" s="40">
        <v>16770.189999999999</v>
      </c>
      <c r="J18" s="42"/>
      <c r="K18" s="42">
        <v>16770.186335403727</v>
      </c>
      <c r="L18" s="25">
        <f t="shared" si="2"/>
        <v>22481.629999999997</v>
      </c>
      <c r="M18" s="25">
        <f t="shared" si="4"/>
        <v>16770.189999999999</v>
      </c>
      <c r="N18" s="43" t="s">
        <v>316</v>
      </c>
      <c r="O18" s="44"/>
      <c r="P18" s="45">
        <v>16770.186335403727</v>
      </c>
      <c r="Q18" s="46">
        <v>16770.186335403727</v>
      </c>
      <c r="R18" s="45">
        <f t="shared" si="1"/>
        <v>-3.6645962718466762E-3</v>
      </c>
      <c r="S18" s="45">
        <f t="shared" si="0"/>
        <v>0</v>
      </c>
    </row>
    <row r="19" spans="1:19" ht="11.25" hidden="1" customHeight="1" x14ac:dyDescent="0.2">
      <c r="A19" s="294" t="s">
        <v>317</v>
      </c>
      <c r="B19" s="294"/>
      <c r="C19" s="40">
        <v>151320.66</v>
      </c>
      <c r="D19" s="41"/>
      <c r="E19" s="41"/>
      <c r="F19" s="41"/>
      <c r="G19" s="41"/>
      <c r="H19" s="41"/>
      <c r="I19" s="40">
        <v>151320.66</v>
      </c>
      <c r="J19" s="42">
        <v>151320.65838509315</v>
      </c>
      <c r="K19" s="42"/>
      <c r="L19" s="25">
        <f t="shared" si="2"/>
        <v>0</v>
      </c>
      <c r="M19" s="25"/>
      <c r="N19" s="43" t="s">
        <v>318</v>
      </c>
      <c r="O19" s="44">
        <v>151320.65838509315</v>
      </c>
      <c r="P19" s="45"/>
      <c r="Q19" s="46">
        <v>151320.65838509315</v>
      </c>
      <c r="R19" s="45">
        <f t="shared" si="1"/>
        <v>-1.6149068542290479E-3</v>
      </c>
      <c r="S19" s="45">
        <f t="shared" si="0"/>
        <v>0</v>
      </c>
    </row>
    <row r="20" spans="1:19" ht="11.25" customHeight="1" x14ac:dyDescent="0.2">
      <c r="A20" s="294" t="s">
        <v>100</v>
      </c>
      <c r="B20" s="294"/>
      <c r="C20" s="40">
        <v>4658.3900000000003</v>
      </c>
      <c r="D20" s="41"/>
      <c r="E20" s="41"/>
      <c r="F20" s="41"/>
      <c r="G20" s="41"/>
      <c r="H20" s="41"/>
      <c r="I20" s="40">
        <v>4658.3900000000003</v>
      </c>
      <c r="J20" s="42"/>
      <c r="K20" s="42">
        <v>4658.3850931677016</v>
      </c>
      <c r="L20" s="25">
        <f t="shared" si="2"/>
        <v>0</v>
      </c>
      <c r="M20" s="25">
        <f t="shared" ref="M20:M21" si="5">ROUND(K20,2)</f>
        <v>4658.3900000000003</v>
      </c>
      <c r="N20" s="43" t="s">
        <v>319</v>
      </c>
      <c r="O20" s="44"/>
      <c r="P20" s="45">
        <v>4658.3850931677016</v>
      </c>
      <c r="Q20" s="46">
        <v>4658.3850931677016</v>
      </c>
      <c r="R20" s="45">
        <f t="shared" si="1"/>
        <v>-4.9068322987295687E-3</v>
      </c>
      <c r="S20" s="45">
        <f t="shared" si="0"/>
        <v>0</v>
      </c>
    </row>
    <row r="21" spans="1:19" ht="11.25" customHeight="1" x14ac:dyDescent="0.2">
      <c r="A21" s="294" t="s">
        <v>101</v>
      </c>
      <c r="B21" s="294"/>
      <c r="C21" s="40">
        <v>84013.23</v>
      </c>
      <c r="D21" s="40">
        <v>13039.03</v>
      </c>
      <c r="E21" s="40">
        <v>11594.46</v>
      </c>
      <c r="F21" s="40">
        <v>3071.96</v>
      </c>
      <c r="G21" s="41"/>
      <c r="H21" s="40">
        <v>6618.34</v>
      </c>
      <c r="I21" s="40">
        <v>49689.440000000002</v>
      </c>
      <c r="J21" s="42"/>
      <c r="K21" s="42">
        <v>49689.440993788812</v>
      </c>
      <c r="L21" s="25">
        <f t="shared" si="2"/>
        <v>34323.789999999994</v>
      </c>
      <c r="M21" s="25">
        <f t="shared" si="5"/>
        <v>49689.440000000002</v>
      </c>
      <c r="N21" s="43" t="s">
        <v>320</v>
      </c>
      <c r="O21" s="44"/>
      <c r="P21" s="45">
        <v>49689.440993788812</v>
      </c>
      <c r="Q21" s="46">
        <v>49689.440993788812</v>
      </c>
      <c r="R21" s="45">
        <f t="shared" si="1"/>
        <v>9.937888098647818E-4</v>
      </c>
      <c r="S21" s="45">
        <f t="shared" si="0"/>
        <v>0</v>
      </c>
    </row>
    <row r="22" spans="1:19" ht="11.25" hidden="1" customHeight="1" x14ac:dyDescent="0.2">
      <c r="A22" s="294" t="s">
        <v>321</v>
      </c>
      <c r="B22" s="294"/>
      <c r="C22" s="40">
        <v>114411.32</v>
      </c>
      <c r="D22" s="41"/>
      <c r="E22" s="41"/>
      <c r="F22" s="41"/>
      <c r="G22" s="41"/>
      <c r="H22" s="41"/>
      <c r="I22" s="40">
        <v>114411.32</v>
      </c>
      <c r="J22" s="42">
        <v>114411.32919254657</v>
      </c>
      <c r="K22" s="42"/>
      <c r="L22" s="25">
        <f t="shared" si="2"/>
        <v>0</v>
      </c>
      <c r="M22" s="25"/>
      <c r="N22" s="43" t="s">
        <v>322</v>
      </c>
      <c r="O22" s="44">
        <v>114411.32919254657</v>
      </c>
      <c r="P22" s="45"/>
      <c r="Q22" s="46">
        <v>114411.32919254657</v>
      </c>
      <c r="R22" s="45">
        <f t="shared" si="1"/>
        <v>9.1925465676467866E-3</v>
      </c>
      <c r="S22" s="45">
        <f t="shared" si="0"/>
        <v>0</v>
      </c>
    </row>
    <row r="23" spans="1:19" ht="11.25" customHeight="1" x14ac:dyDescent="0.2">
      <c r="A23" s="294" t="s">
        <v>102</v>
      </c>
      <c r="B23" s="294"/>
      <c r="C23" s="40">
        <v>131216.24</v>
      </c>
      <c r="D23" s="40">
        <v>4812.07</v>
      </c>
      <c r="E23" s="40">
        <v>29653.91</v>
      </c>
      <c r="F23" s="40">
        <v>6768.29</v>
      </c>
      <c r="G23" s="40">
        <v>31463.41</v>
      </c>
      <c r="H23" s="40">
        <v>17366.169999999998</v>
      </c>
      <c r="I23" s="40">
        <v>41152.39</v>
      </c>
      <c r="J23" s="42">
        <v>33388.409937888195</v>
      </c>
      <c r="K23" s="42">
        <v>7763.9751552795024</v>
      </c>
      <c r="L23" s="25">
        <f>SUM(SUM(D23:H23))</f>
        <v>90063.849999999991</v>
      </c>
      <c r="M23" s="25">
        <f>ROUND(K23,2)</f>
        <v>7763.98</v>
      </c>
      <c r="N23" s="43" t="s">
        <v>323</v>
      </c>
      <c r="O23" s="44">
        <v>33388.409937888195</v>
      </c>
      <c r="P23" s="45">
        <v>7763.9751552795024</v>
      </c>
      <c r="Q23" s="46">
        <v>41152.385093167701</v>
      </c>
      <c r="R23" s="45">
        <f t="shared" si="1"/>
        <v>-4.9068322987295687E-3</v>
      </c>
      <c r="S23" s="45">
        <f t="shared" si="0"/>
        <v>0</v>
      </c>
    </row>
    <row r="24" spans="1:19" ht="11.25" hidden="1" customHeight="1" x14ac:dyDescent="0.2">
      <c r="A24" s="294" t="s">
        <v>324</v>
      </c>
      <c r="B24" s="294"/>
      <c r="C24" s="40">
        <v>79950.13</v>
      </c>
      <c r="D24" s="41"/>
      <c r="E24" s="41"/>
      <c r="F24" s="41"/>
      <c r="G24" s="41"/>
      <c r="H24" s="41"/>
      <c r="I24" s="40">
        <v>79950.13</v>
      </c>
      <c r="J24" s="42">
        <v>79950.12422360247</v>
      </c>
      <c r="K24" s="42"/>
      <c r="L24" s="25">
        <f t="shared" si="2"/>
        <v>0</v>
      </c>
      <c r="M24" s="25"/>
      <c r="N24" s="43" t="s">
        <v>325</v>
      </c>
      <c r="O24" s="46">
        <v>79950.12422360247</v>
      </c>
      <c r="P24" s="45"/>
      <c r="Q24" s="46">
        <v>79950.12422360247</v>
      </c>
      <c r="R24" s="45">
        <f t="shared" si="1"/>
        <v>-5.7763975346460938E-3</v>
      </c>
      <c r="S24" s="45">
        <f t="shared" si="0"/>
        <v>0</v>
      </c>
    </row>
    <row r="25" spans="1:19" ht="11.25" customHeight="1" x14ac:dyDescent="0.2">
      <c r="A25" s="294" t="s">
        <v>103</v>
      </c>
      <c r="B25" s="294"/>
      <c r="C25" s="40">
        <v>6211.18</v>
      </c>
      <c r="D25" s="41"/>
      <c r="E25" s="41"/>
      <c r="F25" s="41"/>
      <c r="G25" s="41"/>
      <c r="H25" s="41"/>
      <c r="I25" s="40">
        <v>6211.18</v>
      </c>
      <c r="J25" s="42"/>
      <c r="K25" s="42">
        <v>6211.1801242236024</v>
      </c>
      <c r="L25" s="25">
        <f t="shared" si="2"/>
        <v>0</v>
      </c>
      <c r="M25" s="25">
        <f t="shared" ref="M25:M26" si="6">ROUND(K25,2)</f>
        <v>6211.18</v>
      </c>
      <c r="N25" s="43" t="s">
        <v>326</v>
      </c>
      <c r="O25" s="44"/>
      <c r="P25" s="45">
        <v>6211.1801242236024</v>
      </c>
      <c r="Q25" s="46">
        <v>6211.1801242236024</v>
      </c>
      <c r="R25" s="45">
        <f t="shared" si="1"/>
        <v>1.2422360214259243E-4</v>
      </c>
      <c r="S25" s="45">
        <f t="shared" si="0"/>
        <v>0</v>
      </c>
    </row>
    <row r="26" spans="1:19" ht="11.25" customHeight="1" x14ac:dyDescent="0.2">
      <c r="A26" s="294" t="s">
        <v>104</v>
      </c>
      <c r="B26" s="294"/>
      <c r="C26" s="40">
        <v>110966.85</v>
      </c>
      <c r="D26" s="40">
        <v>37702.44</v>
      </c>
      <c r="E26" s="40">
        <v>19268.29</v>
      </c>
      <c r="F26" s="40">
        <v>2662.05</v>
      </c>
      <c r="G26" s="40">
        <v>22417.07</v>
      </c>
      <c r="H26" s="40">
        <v>19600.23</v>
      </c>
      <c r="I26" s="40">
        <v>9316.77</v>
      </c>
      <c r="J26" s="42"/>
      <c r="K26" s="42">
        <v>9316.7701863354032</v>
      </c>
      <c r="L26" s="25">
        <f t="shared" si="2"/>
        <v>101650.08</v>
      </c>
      <c r="M26" s="25">
        <f t="shared" si="6"/>
        <v>9316.77</v>
      </c>
      <c r="N26" s="43" t="s">
        <v>327</v>
      </c>
      <c r="O26" s="44"/>
      <c r="P26" s="45">
        <v>9316.7701863354032</v>
      </c>
      <c r="Q26" s="46">
        <v>9316.7701863354032</v>
      </c>
      <c r="R26" s="45">
        <f t="shared" si="1"/>
        <v>1.8633540275914129E-4</v>
      </c>
      <c r="S26" s="45">
        <f t="shared" si="0"/>
        <v>0</v>
      </c>
    </row>
    <row r="27" spans="1:19" ht="11.25" hidden="1" customHeight="1" x14ac:dyDescent="0.2">
      <c r="A27" s="294" t="s">
        <v>328</v>
      </c>
      <c r="B27" s="294"/>
      <c r="C27" s="40">
        <v>151320.66</v>
      </c>
      <c r="D27" s="41"/>
      <c r="E27" s="41"/>
      <c r="F27" s="41"/>
      <c r="G27" s="41"/>
      <c r="H27" s="41"/>
      <c r="I27" s="40">
        <v>151320.66</v>
      </c>
      <c r="J27" s="42">
        <v>151320.65838509315</v>
      </c>
      <c r="K27" s="42"/>
      <c r="L27" s="25">
        <f t="shared" si="2"/>
        <v>0</v>
      </c>
      <c r="M27" s="25"/>
      <c r="N27" s="43" t="s">
        <v>329</v>
      </c>
      <c r="O27" s="44">
        <v>151320.65838509315</v>
      </c>
      <c r="P27" s="45"/>
      <c r="Q27" s="46">
        <v>151320.65838509315</v>
      </c>
      <c r="R27" s="45">
        <f t="shared" si="1"/>
        <v>-1.6149068542290479E-3</v>
      </c>
      <c r="S27" s="45">
        <f t="shared" si="0"/>
        <v>0</v>
      </c>
    </row>
    <row r="28" spans="1:19" ht="11.25" customHeight="1" x14ac:dyDescent="0.2">
      <c r="A28" s="294" t="s">
        <v>105</v>
      </c>
      <c r="B28" s="294"/>
      <c r="C28" s="40">
        <v>2484.4699999999998</v>
      </c>
      <c r="D28" s="41"/>
      <c r="E28" s="41"/>
      <c r="F28" s="41"/>
      <c r="G28" s="41"/>
      <c r="H28" s="41"/>
      <c r="I28" s="40">
        <v>2484.4699999999998</v>
      </c>
      <c r="J28" s="42"/>
      <c r="K28" s="42">
        <v>2484.4720496894411</v>
      </c>
      <c r="L28" s="25">
        <f t="shared" si="2"/>
        <v>0</v>
      </c>
      <c r="M28" s="25">
        <f t="shared" ref="M28:M32" si="7">ROUND(K28,2)</f>
        <v>2484.4699999999998</v>
      </c>
      <c r="N28" s="43" t="s">
        <v>330</v>
      </c>
      <c r="O28" s="44"/>
      <c r="P28" s="45">
        <v>2484.4720496894411</v>
      </c>
      <c r="Q28" s="46">
        <v>2484.4720496894411</v>
      </c>
      <c r="R28" s="45">
        <f t="shared" si="1"/>
        <v>2.0496894412644906E-3</v>
      </c>
      <c r="S28" s="45">
        <f t="shared" si="0"/>
        <v>0</v>
      </c>
    </row>
    <row r="29" spans="1:19" ht="11.25" customHeight="1" x14ac:dyDescent="0.2">
      <c r="A29" s="294" t="s">
        <v>106</v>
      </c>
      <c r="B29" s="294"/>
      <c r="C29" s="40">
        <v>26418.77</v>
      </c>
      <c r="D29" s="41"/>
      <c r="E29" s="40">
        <v>14624.76</v>
      </c>
      <c r="F29" s="40">
        <v>1538.83</v>
      </c>
      <c r="G29" s="47">
        <v>147.56</v>
      </c>
      <c r="H29" s="40">
        <v>3896.44</v>
      </c>
      <c r="I29" s="40">
        <v>6211.18</v>
      </c>
      <c r="J29" s="42"/>
      <c r="K29" s="42">
        <v>6211.1801242236024</v>
      </c>
      <c r="L29" s="25">
        <f t="shared" si="2"/>
        <v>20207.59</v>
      </c>
      <c r="M29" s="25">
        <f t="shared" si="7"/>
        <v>6211.18</v>
      </c>
      <c r="N29" s="43" t="s">
        <v>331</v>
      </c>
      <c r="O29" s="44"/>
      <c r="P29" s="45">
        <v>6211.1801242236024</v>
      </c>
      <c r="Q29" s="46">
        <v>6211.1801242236024</v>
      </c>
      <c r="R29" s="45">
        <f t="shared" si="1"/>
        <v>1.2422360214259243E-4</v>
      </c>
      <c r="S29" s="45">
        <f t="shared" si="0"/>
        <v>0</v>
      </c>
    </row>
    <row r="30" spans="1:19" ht="11.25" customHeight="1" x14ac:dyDescent="0.2">
      <c r="A30" s="294" t="s">
        <v>107</v>
      </c>
      <c r="B30" s="294"/>
      <c r="C30" s="40">
        <v>2484.4699999999998</v>
      </c>
      <c r="D30" s="41"/>
      <c r="E30" s="41"/>
      <c r="F30" s="41"/>
      <c r="G30" s="41"/>
      <c r="H30" s="41"/>
      <c r="I30" s="40">
        <v>2484.4699999999998</v>
      </c>
      <c r="J30" s="42"/>
      <c r="K30" s="42">
        <v>2484.4720496894411</v>
      </c>
      <c r="L30" s="25">
        <f t="shared" si="2"/>
        <v>0</v>
      </c>
      <c r="M30" s="25">
        <f t="shared" si="7"/>
        <v>2484.4699999999998</v>
      </c>
      <c r="N30" s="43" t="s">
        <v>332</v>
      </c>
      <c r="O30" s="44"/>
      <c r="P30" s="45">
        <v>2484.4720496894411</v>
      </c>
      <c r="Q30" s="46">
        <v>2484.4720496894411</v>
      </c>
      <c r="R30" s="45">
        <f t="shared" si="1"/>
        <v>2.0496894412644906E-3</v>
      </c>
      <c r="S30" s="45">
        <f t="shared" si="0"/>
        <v>0</v>
      </c>
    </row>
    <row r="31" spans="1:19" ht="11.25" customHeight="1" x14ac:dyDescent="0.2">
      <c r="A31" s="294" t="s">
        <v>108</v>
      </c>
      <c r="B31" s="294"/>
      <c r="C31" s="40">
        <v>2484.4699999999998</v>
      </c>
      <c r="D31" s="41"/>
      <c r="E31" s="41"/>
      <c r="F31" s="41"/>
      <c r="G31" s="41"/>
      <c r="H31" s="41"/>
      <c r="I31" s="40">
        <v>2484.4699999999998</v>
      </c>
      <c r="J31" s="42"/>
      <c r="K31" s="42">
        <v>2484.4720496894411</v>
      </c>
      <c r="L31" s="25">
        <f t="shared" si="2"/>
        <v>0</v>
      </c>
      <c r="M31" s="25">
        <f t="shared" si="7"/>
        <v>2484.4699999999998</v>
      </c>
      <c r="N31" s="43" t="s">
        <v>333</v>
      </c>
      <c r="O31" s="44"/>
      <c r="P31" s="45">
        <v>2484.4720496894411</v>
      </c>
      <c r="Q31" s="46">
        <v>2484.4720496894411</v>
      </c>
      <c r="R31" s="45">
        <f t="shared" si="1"/>
        <v>2.0496894412644906E-3</v>
      </c>
      <c r="S31" s="45">
        <f t="shared" si="0"/>
        <v>0</v>
      </c>
    </row>
    <row r="32" spans="1:19" ht="11.25" customHeight="1" x14ac:dyDescent="0.2">
      <c r="A32" s="294" t="s">
        <v>109</v>
      </c>
      <c r="B32" s="294"/>
      <c r="C32" s="40">
        <v>18928.32</v>
      </c>
      <c r="D32" s="41"/>
      <c r="E32" s="40">
        <v>7242.24</v>
      </c>
      <c r="F32" s="40">
        <v>1467.44</v>
      </c>
      <c r="G32" s="47">
        <v>280.75</v>
      </c>
      <c r="H32" s="41"/>
      <c r="I32" s="40">
        <v>9937.89</v>
      </c>
      <c r="J32" s="42"/>
      <c r="K32" s="42">
        <v>9937.8881987577643</v>
      </c>
      <c r="L32" s="25">
        <f t="shared" si="2"/>
        <v>8990.43</v>
      </c>
      <c r="M32" s="25">
        <f t="shared" si="7"/>
        <v>9937.89</v>
      </c>
      <c r="N32" s="43" t="s">
        <v>334</v>
      </c>
      <c r="O32" s="44"/>
      <c r="P32" s="45">
        <v>9937.8881987577643</v>
      </c>
      <c r="Q32" s="46">
        <v>9937.8881987577643</v>
      </c>
      <c r="R32" s="45">
        <f t="shared" si="1"/>
        <v>-1.8012422351603163E-3</v>
      </c>
      <c r="S32" s="45">
        <f t="shared" si="0"/>
        <v>0</v>
      </c>
    </row>
    <row r="33" spans="1:19" ht="11.25" hidden="1" customHeight="1" x14ac:dyDescent="0.2">
      <c r="A33" s="294" t="s">
        <v>335</v>
      </c>
      <c r="B33" s="294"/>
      <c r="C33" s="40">
        <v>25031.34</v>
      </c>
      <c r="D33" s="41"/>
      <c r="E33" s="41"/>
      <c r="F33" s="41"/>
      <c r="G33" s="41"/>
      <c r="H33" s="41"/>
      <c r="I33" s="40">
        <v>25031.34</v>
      </c>
      <c r="J33" s="42">
        <v>25031.341614906829</v>
      </c>
      <c r="K33" s="42"/>
      <c r="L33" s="25">
        <f t="shared" si="2"/>
        <v>0</v>
      </c>
      <c r="M33" s="25"/>
      <c r="N33" s="43" t="s">
        <v>336</v>
      </c>
      <c r="O33" s="44">
        <v>25031.341614906829</v>
      </c>
      <c r="P33" s="45"/>
      <c r="Q33" s="46">
        <v>25031.341614906829</v>
      </c>
      <c r="R33" s="45">
        <f t="shared" si="1"/>
        <v>1.6149068287631962E-3</v>
      </c>
      <c r="S33" s="45">
        <f t="shared" si="0"/>
        <v>0</v>
      </c>
    </row>
    <row r="34" spans="1:19" ht="11.25" hidden="1" customHeight="1" x14ac:dyDescent="0.2">
      <c r="A34" s="294" t="s">
        <v>337</v>
      </c>
      <c r="B34" s="294"/>
      <c r="C34" s="40">
        <v>9901.99</v>
      </c>
      <c r="D34" s="41"/>
      <c r="E34" s="40">
        <v>7551.22</v>
      </c>
      <c r="F34" s="47">
        <v>441.46</v>
      </c>
      <c r="G34" s="41"/>
      <c r="H34" s="40">
        <v>1909.31</v>
      </c>
      <c r="I34" s="41"/>
      <c r="J34" s="36"/>
      <c r="K34" s="36"/>
      <c r="L34" s="25">
        <f t="shared" si="2"/>
        <v>9901.99</v>
      </c>
      <c r="M34" s="25"/>
      <c r="R34" s="45">
        <f t="shared" si="1"/>
        <v>0</v>
      </c>
      <c r="S34" s="45">
        <f t="shared" si="0"/>
        <v>0</v>
      </c>
    </row>
    <row r="35" spans="1:19" ht="11.25" hidden="1" customHeight="1" x14ac:dyDescent="0.2">
      <c r="A35" s="294" t="s">
        <v>338</v>
      </c>
      <c r="B35" s="294"/>
      <c r="C35" s="40">
        <v>32553.7</v>
      </c>
      <c r="D35" s="41"/>
      <c r="E35" s="41"/>
      <c r="F35" s="41"/>
      <c r="G35" s="41"/>
      <c r="H35" s="41"/>
      <c r="I35" s="40">
        <v>32553.7</v>
      </c>
      <c r="J35" s="42">
        <v>32553.689440993789</v>
      </c>
      <c r="K35" s="42"/>
      <c r="L35" s="25">
        <f t="shared" si="2"/>
        <v>0</v>
      </c>
      <c r="M35" s="25"/>
      <c r="N35" s="43" t="s">
        <v>339</v>
      </c>
      <c r="O35" s="44">
        <v>32553.689440993789</v>
      </c>
      <c r="P35" s="45"/>
      <c r="Q35" s="46">
        <v>32553.689440993789</v>
      </c>
      <c r="R35" s="45">
        <f t="shared" si="1"/>
        <v>-1.0559006212133681E-2</v>
      </c>
      <c r="S35" s="45">
        <f t="shared" si="0"/>
        <v>0</v>
      </c>
    </row>
    <row r="36" spans="1:19" ht="11.25" customHeight="1" x14ac:dyDescent="0.2">
      <c r="A36" s="294" t="s">
        <v>110</v>
      </c>
      <c r="B36" s="294"/>
      <c r="C36" s="40">
        <v>29448.66</v>
      </c>
      <c r="D36" s="41"/>
      <c r="E36" s="40">
        <v>19577.2</v>
      </c>
      <c r="F36" s="40">
        <v>1538.83</v>
      </c>
      <c r="G36" s="47">
        <v>147.56</v>
      </c>
      <c r="H36" s="40">
        <v>5079.4799999999996</v>
      </c>
      <c r="I36" s="40">
        <v>3105.59</v>
      </c>
      <c r="J36" s="42"/>
      <c r="K36" s="42">
        <v>3105.5900621118012</v>
      </c>
      <c r="L36" s="25">
        <f t="shared" si="2"/>
        <v>26343.07</v>
      </c>
      <c r="M36" s="25">
        <f>ROUND(K36,2)</f>
        <v>3105.59</v>
      </c>
      <c r="N36" s="43" t="s">
        <v>340</v>
      </c>
      <c r="O36" s="44"/>
      <c r="P36" s="45">
        <v>3105.5900621118012</v>
      </c>
      <c r="Q36" s="46">
        <v>3105.5900621118012</v>
      </c>
      <c r="R36" s="45">
        <f t="shared" si="1"/>
        <v>6.2111801071296213E-5</v>
      </c>
      <c r="S36" s="45">
        <f t="shared" si="0"/>
        <v>0</v>
      </c>
    </row>
    <row r="37" spans="1:19" ht="11.25" hidden="1" customHeight="1" x14ac:dyDescent="0.2">
      <c r="A37" s="294" t="s">
        <v>341</v>
      </c>
      <c r="B37" s="294"/>
      <c r="C37" s="40">
        <v>43421.3</v>
      </c>
      <c r="D37" s="41"/>
      <c r="E37" s="40">
        <v>35048.78</v>
      </c>
      <c r="F37" s="41"/>
      <c r="G37" s="41"/>
      <c r="H37" s="40">
        <v>8372.52</v>
      </c>
      <c r="I37" s="41"/>
      <c r="J37" s="36"/>
      <c r="K37" s="36"/>
      <c r="L37" s="25">
        <f t="shared" si="2"/>
        <v>43421.3</v>
      </c>
      <c r="M37" s="25"/>
      <c r="R37" s="45">
        <f t="shared" si="1"/>
        <v>0</v>
      </c>
      <c r="S37" s="45">
        <f t="shared" si="0"/>
        <v>0</v>
      </c>
    </row>
    <row r="38" spans="1:19" ht="11.25" hidden="1" customHeight="1" x14ac:dyDescent="0.2">
      <c r="A38" s="294" t="s">
        <v>342</v>
      </c>
      <c r="B38" s="294"/>
      <c r="C38" s="40">
        <v>208677.56</v>
      </c>
      <c r="D38" s="41"/>
      <c r="E38" s="41"/>
      <c r="F38" s="41"/>
      <c r="G38" s="41"/>
      <c r="H38" s="41"/>
      <c r="I38" s="40">
        <v>208677.56</v>
      </c>
      <c r="J38" s="42">
        <v>208677.5652173913</v>
      </c>
      <c r="K38" s="42"/>
      <c r="L38" s="25">
        <f t="shared" si="2"/>
        <v>0</v>
      </c>
      <c r="M38" s="25"/>
      <c r="N38" s="43" t="s">
        <v>343</v>
      </c>
      <c r="O38" s="44">
        <v>208677.5652173913</v>
      </c>
      <c r="P38" s="45"/>
      <c r="Q38" s="46">
        <v>208677.5652173913</v>
      </c>
      <c r="R38" s="45">
        <f t="shared" si="1"/>
        <v>5.2173912990838289E-3</v>
      </c>
      <c r="S38" s="45">
        <f t="shared" si="0"/>
        <v>0</v>
      </c>
    </row>
    <row r="39" spans="1:19" ht="11.25" hidden="1" customHeight="1" x14ac:dyDescent="0.2">
      <c r="A39" s="294" t="s">
        <v>344</v>
      </c>
      <c r="B39" s="294"/>
      <c r="C39" s="40">
        <v>10207.81</v>
      </c>
      <c r="D39" s="41"/>
      <c r="E39" s="41"/>
      <c r="F39" s="41"/>
      <c r="G39" s="41"/>
      <c r="H39" s="41"/>
      <c r="I39" s="40">
        <v>10207.81</v>
      </c>
      <c r="J39" s="42">
        <v>10207.801242236024</v>
      </c>
      <c r="K39" s="42"/>
      <c r="L39" s="25">
        <f t="shared" si="2"/>
        <v>0</v>
      </c>
      <c r="M39" s="25"/>
      <c r="N39" s="43" t="s">
        <v>345</v>
      </c>
      <c r="O39" s="44">
        <v>10207.801242236024</v>
      </c>
      <c r="P39" s="45"/>
      <c r="Q39" s="46">
        <v>10207.801242236024</v>
      </c>
      <c r="R39" s="45">
        <f t="shared" si="1"/>
        <v>-8.7577639751543757E-3</v>
      </c>
      <c r="S39" s="45">
        <f t="shared" si="0"/>
        <v>0</v>
      </c>
    </row>
    <row r="40" spans="1:19" ht="11.25" hidden="1" customHeight="1" x14ac:dyDescent="0.2">
      <c r="A40" s="294" t="s">
        <v>346</v>
      </c>
      <c r="B40" s="294"/>
      <c r="C40" s="40">
        <v>83096.789999999994</v>
      </c>
      <c r="D40" s="41"/>
      <c r="E40" s="41"/>
      <c r="F40" s="41"/>
      <c r="G40" s="41"/>
      <c r="H40" s="41"/>
      <c r="I40" s="40">
        <v>83096.789999999994</v>
      </c>
      <c r="J40" s="42">
        <v>83096.782608695648</v>
      </c>
      <c r="K40" s="42"/>
      <c r="L40" s="25">
        <f t="shared" si="2"/>
        <v>0</v>
      </c>
      <c r="M40" s="25"/>
      <c r="N40" s="43" t="s">
        <v>347</v>
      </c>
      <c r="O40" s="44">
        <v>83096.782608695648</v>
      </c>
      <c r="P40" s="45"/>
      <c r="Q40" s="46">
        <v>83096.782608695648</v>
      </c>
      <c r="R40" s="45">
        <f t="shared" si="1"/>
        <v>-7.3913043452193961E-3</v>
      </c>
      <c r="S40" s="45">
        <f t="shared" si="0"/>
        <v>0</v>
      </c>
    </row>
    <row r="41" spans="1:19" ht="11.25" hidden="1" customHeight="1" x14ac:dyDescent="0.2">
      <c r="A41" s="294" t="s">
        <v>348</v>
      </c>
      <c r="B41" s="294"/>
      <c r="C41" s="40">
        <v>69787.520000000004</v>
      </c>
      <c r="D41" s="41"/>
      <c r="E41" s="41"/>
      <c r="F41" s="41"/>
      <c r="G41" s="41"/>
      <c r="H41" s="41"/>
      <c r="I41" s="40">
        <v>69787.520000000004</v>
      </c>
      <c r="J41" s="42">
        <v>69787.515527950309</v>
      </c>
      <c r="K41" s="42"/>
      <c r="L41" s="25">
        <f t="shared" si="2"/>
        <v>0</v>
      </c>
      <c r="M41" s="25"/>
      <c r="N41" s="43" t="s">
        <v>349</v>
      </c>
      <c r="O41" s="44">
        <v>69787.515527950309</v>
      </c>
      <c r="P41" s="45"/>
      <c r="Q41" s="46">
        <v>69787.515527950309</v>
      </c>
      <c r="R41" s="45">
        <f t="shared" si="1"/>
        <v>-4.4720496953232214E-3</v>
      </c>
      <c r="S41" s="45">
        <f t="shared" si="0"/>
        <v>0</v>
      </c>
    </row>
    <row r="42" spans="1:19" ht="11.25" customHeight="1" x14ac:dyDescent="0.2">
      <c r="A42" s="294" t="s">
        <v>111</v>
      </c>
      <c r="B42" s="294"/>
      <c r="C42" s="40">
        <v>12422.36</v>
      </c>
      <c r="D42" s="41"/>
      <c r="E42" s="41"/>
      <c r="F42" s="41"/>
      <c r="G42" s="41"/>
      <c r="H42" s="41"/>
      <c r="I42" s="40">
        <v>12422.36</v>
      </c>
      <c r="J42" s="42"/>
      <c r="K42" s="42">
        <v>12422.360248447205</v>
      </c>
      <c r="L42" s="25">
        <f t="shared" si="2"/>
        <v>0</v>
      </c>
      <c r="M42" s="25">
        <f t="shared" ref="M42:M46" si="8">ROUND(K42,2)</f>
        <v>12422.36</v>
      </c>
      <c r="N42" s="43" t="s">
        <v>350</v>
      </c>
      <c r="O42" s="44"/>
      <c r="P42" s="45">
        <v>12422.360248447205</v>
      </c>
      <c r="Q42" s="46">
        <v>12422.360248447205</v>
      </c>
      <c r="R42" s="45">
        <f t="shared" si="1"/>
        <v>2.4844720428518485E-4</v>
      </c>
      <c r="S42" s="45">
        <f t="shared" si="0"/>
        <v>0</v>
      </c>
    </row>
    <row r="43" spans="1:19" ht="11.25" customHeight="1" x14ac:dyDescent="0.2">
      <c r="A43" s="294" t="s">
        <v>112</v>
      </c>
      <c r="B43" s="294"/>
      <c r="C43" s="40">
        <v>7453.41</v>
      </c>
      <c r="D43" s="41"/>
      <c r="E43" s="41"/>
      <c r="F43" s="41"/>
      <c r="G43" s="41"/>
      <c r="H43" s="41"/>
      <c r="I43" s="40">
        <v>7453.41</v>
      </c>
      <c r="J43" s="42"/>
      <c r="K43" s="42">
        <v>7453.4161490683236</v>
      </c>
      <c r="L43" s="25">
        <f t="shared" si="2"/>
        <v>0</v>
      </c>
      <c r="M43" s="25">
        <f t="shared" si="8"/>
        <v>7453.42</v>
      </c>
      <c r="N43" s="43" t="s">
        <v>351</v>
      </c>
      <c r="O43" s="44"/>
      <c r="P43" s="45">
        <v>7453.4161490683236</v>
      </c>
      <c r="Q43" s="46">
        <v>7453.4161490683236</v>
      </c>
      <c r="R43" s="45">
        <f t="shared" si="1"/>
        <v>6.1490683237934718E-3</v>
      </c>
      <c r="S43" s="45">
        <f t="shared" si="0"/>
        <v>0</v>
      </c>
    </row>
    <row r="44" spans="1:19" ht="11.25" customHeight="1" x14ac:dyDescent="0.2">
      <c r="A44" s="294" t="s">
        <v>113</v>
      </c>
      <c r="B44" s="294"/>
      <c r="C44" s="40">
        <v>18940.740000000002</v>
      </c>
      <c r="D44" s="41"/>
      <c r="E44" s="40">
        <v>11442.68</v>
      </c>
      <c r="F44" s="40">
        <v>1699.02</v>
      </c>
      <c r="G44" s="47">
        <v>141.46</v>
      </c>
      <c r="H44" s="40">
        <v>3173.11</v>
      </c>
      <c r="I44" s="40">
        <v>2484.4699999999998</v>
      </c>
      <c r="J44" s="42"/>
      <c r="K44" s="42">
        <v>2484.4720496894411</v>
      </c>
      <c r="L44" s="25">
        <f t="shared" si="2"/>
        <v>16456.27</v>
      </c>
      <c r="M44" s="25">
        <f t="shared" si="8"/>
        <v>2484.4699999999998</v>
      </c>
      <c r="N44" s="43" t="s">
        <v>352</v>
      </c>
      <c r="O44" s="44"/>
      <c r="P44" s="45">
        <v>2484.4720496894411</v>
      </c>
      <c r="Q44" s="46">
        <v>2484.4720496894411</v>
      </c>
      <c r="R44" s="45">
        <f t="shared" si="1"/>
        <v>2.0496894412644906E-3</v>
      </c>
      <c r="S44" s="45">
        <f t="shared" si="0"/>
        <v>0</v>
      </c>
    </row>
    <row r="45" spans="1:19" ht="11.25" customHeight="1" x14ac:dyDescent="0.2">
      <c r="A45" s="294" t="s">
        <v>114</v>
      </c>
      <c r="B45" s="294"/>
      <c r="C45" s="40">
        <v>2484.4699999999998</v>
      </c>
      <c r="D45" s="41"/>
      <c r="E45" s="41"/>
      <c r="F45" s="41"/>
      <c r="G45" s="41"/>
      <c r="H45" s="41"/>
      <c r="I45" s="40">
        <v>2484.4699999999998</v>
      </c>
      <c r="J45" s="42"/>
      <c r="K45" s="42">
        <v>2484.4720496894411</v>
      </c>
      <c r="L45" s="25">
        <f t="shared" si="2"/>
        <v>0</v>
      </c>
      <c r="M45" s="25">
        <f t="shared" si="8"/>
        <v>2484.4699999999998</v>
      </c>
      <c r="N45" s="43" t="s">
        <v>353</v>
      </c>
      <c r="O45" s="44"/>
      <c r="P45" s="45">
        <v>2484.4720496894411</v>
      </c>
      <c r="Q45" s="46">
        <v>2484.4720496894411</v>
      </c>
      <c r="R45" s="45">
        <f t="shared" si="1"/>
        <v>2.0496894412644906E-3</v>
      </c>
      <c r="S45" s="45">
        <f t="shared" si="0"/>
        <v>0</v>
      </c>
    </row>
    <row r="46" spans="1:19" ht="11.25" customHeight="1" x14ac:dyDescent="0.2">
      <c r="A46" s="294" t="s">
        <v>115</v>
      </c>
      <c r="B46" s="294"/>
      <c r="C46" s="40">
        <v>2484.4699999999998</v>
      </c>
      <c r="D46" s="41"/>
      <c r="E46" s="41"/>
      <c r="F46" s="41"/>
      <c r="G46" s="41"/>
      <c r="H46" s="41"/>
      <c r="I46" s="40">
        <v>2484.4699999999998</v>
      </c>
      <c r="J46" s="42"/>
      <c r="K46" s="42">
        <v>2484.4720496894411</v>
      </c>
      <c r="L46" s="25">
        <f t="shared" si="2"/>
        <v>0</v>
      </c>
      <c r="M46" s="25">
        <f t="shared" si="8"/>
        <v>2484.4699999999998</v>
      </c>
      <c r="N46" s="43" t="s">
        <v>354</v>
      </c>
      <c r="O46" s="44"/>
      <c r="P46" s="45">
        <v>2484.4720496894411</v>
      </c>
      <c r="Q46" s="46">
        <v>2484.4720496894411</v>
      </c>
      <c r="R46" s="45">
        <f t="shared" si="1"/>
        <v>2.0496894412644906E-3</v>
      </c>
      <c r="S46" s="45">
        <f t="shared" si="0"/>
        <v>0</v>
      </c>
    </row>
    <row r="47" spans="1:19" ht="11.25" hidden="1" customHeight="1" x14ac:dyDescent="0.2">
      <c r="A47" s="294" t="s">
        <v>355</v>
      </c>
      <c r="B47" s="294"/>
      <c r="C47" s="40">
        <v>75986.98</v>
      </c>
      <c r="D47" s="41"/>
      <c r="E47" s="41"/>
      <c r="F47" s="41"/>
      <c r="G47" s="41"/>
      <c r="H47" s="41"/>
      <c r="I47" s="40">
        <v>75986.98</v>
      </c>
      <c r="J47" s="42">
        <v>75986.993788819876</v>
      </c>
      <c r="K47" s="42"/>
      <c r="L47" s="25">
        <f t="shared" si="2"/>
        <v>0</v>
      </c>
      <c r="M47" s="25"/>
      <c r="N47" s="50" t="s">
        <v>356</v>
      </c>
      <c r="O47" s="51">
        <v>75986.993788819876</v>
      </c>
      <c r="P47" s="52"/>
      <c r="Q47" s="53">
        <v>75986.993788819876</v>
      </c>
      <c r="R47" s="45">
        <f t="shared" si="1"/>
        <v>1.378881988057401E-2</v>
      </c>
      <c r="S47" s="45">
        <f t="shared" si="0"/>
        <v>0</v>
      </c>
    </row>
    <row r="48" spans="1:19" ht="11.25" hidden="1" customHeight="1" x14ac:dyDescent="0.2">
      <c r="A48" s="294" t="s">
        <v>357</v>
      </c>
      <c r="B48" s="294"/>
      <c r="C48" s="40">
        <v>75986.98</v>
      </c>
      <c r="D48" s="41"/>
      <c r="E48" s="41"/>
      <c r="F48" s="41"/>
      <c r="G48" s="41"/>
      <c r="H48" s="41"/>
      <c r="I48" s="40">
        <v>75986.98</v>
      </c>
      <c r="J48" s="42">
        <v>75986.993788819876</v>
      </c>
      <c r="K48" s="42"/>
      <c r="L48" s="25">
        <f t="shared" si="2"/>
        <v>0</v>
      </c>
      <c r="M48" s="25"/>
      <c r="N48" s="50" t="s">
        <v>358</v>
      </c>
      <c r="O48" s="51">
        <v>75986.993788819876</v>
      </c>
      <c r="P48" s="52"/>
      <c r="Q48" s="53">
        <v>75986.993788819876</v>
      </c>
      <c r="R48" s="45">
        <f t="shared" si="1"/>
        <v>1.378881988057401E-2</v>
      </c>
      <c r="S48" s="45">
        <f t="shared" si="0"/>
        <v>0</v>
      </c>
    </row>
    <row r="49" spans="1:19" ht="11.25" customHeight="1" x14ac:dyDescent="0.2">
      <c r="A49" s="294" t="s">
        <v>116</v>
      </c>
      <c r="B49" s="294"/>
      <c r="C49" s="40">
        <v>80897.81</v>
      </c>
      <c r="D49" s="40">
        <v>4048.78</v>
      </c>
      <c r="E49" s="40">
        <v>12097.89</v>
      </c>
      <c r="F49" s="40">
        <v>1523.78</v>
      </c>
      <c r="G49" s="41"/>
      <c r="H49" s="40">
        <v>4221.1499999999996</v>
      </c>
      <c r="I49" s="40">
        <v>59006.21</v>
      </c>
      <c r="J49" s="42"/>
      <c r="K49" s="42">
        <v>59006.211180124228</v>
      </c>
      <c r="L49" s="25">
        <f t="shared" si="2"/>
        <v>21891.599999999999</v>
      </c>
      <c r="M49" s="25">
        <f t="shared" ref="M49:M50" si="9">ROUND(K49,2)</f>
        <v>59006.21</v>
      </c>
      <c r="N49" s="43" t="s">
        <v>359</v>
      </c>
      <c r="O49" s="44"/>
      <c r="P49" s="45">
        <v>59006.211180124228</v>
      </c>
      <c r="Q49" s="46">
        <v>59006.211180124228</v>
      </c>
      <c r="R49" s="45">
        <f t="shared" si="1"/>
        <v>1.1801242289948277E-3</v>
      </c>
      <c r="S49" s="45">
        <f t="shared" si="0"/>
        <v>0</v>
      </c>
    </row>
    <row r="50" spans="1:19" ht="11.25" customHeight="1" x14ac:dyDescent="0.2">
      <c r="A50" s="294" t="s">
        <v>117</v>
      </c>
      <c r="B50" s="294"/>
      <c r="C50" s="40">
        <v>1863.35</v>
      </c>
      <c r="D50" s="41"/>
      <c r="E50" s="41"/>
      <c r="F50" s="41"/>
      <c r="G50" s="41"/>
      <c r="H50" s="41"/>
      <c r="I50" s="40">
        <v>1863.35</v>
      </c>
      <c r="J50" s="42"/>
      <c r="K50" s="42">
        <v>1863.3540372670807</v>
      </c>
      <c r="L50" s="25">
        <f t="shared" si="2"/>
        <v>0</v>
      </c>
      <c r="M50" s="25">
        <f t="shared" si="9"/>
        <v>1863.35</v>
      </c>
      <c r="N50" s="43" t="s">
        <v>360</v>
      </c>
      <c r="O50" s="44"/>
      <c r="P50" s="45">
        <v>1863.3540372670807</v>
      </c>
      <c r="Q50" s="46">
        <v>1863.3540372670807</v>
      </c>
      <c r="R50" s="45">
        <f t="shared" si="1"/>
        <v>4.037267080775564E-3</v>
      </c>
      <c r="S50" s="45">
        <f t="shared" si="0"/>
        <v>0</v>
      </c>
    </row>
    <row r="51" spans="1:19" ht="11.25" hidden="1" customHeight="1" x14ac:dyDescent="0.2">
      <c r="A51" s="294" t="s">
        <v>361</v>
      </c>
      <c r="B51" s="294"/>
      <c r="C51" s="40">
        <v>81183.12</v>
      </c>
      <c r="D51" s="41"/>
      <c r="E51" s="41"/>
      <c r="F51" s="41"/>
      <c r="G51" s="41"/>
      <c r="H51" s="41"/>
      <c r="I51" s="40">
        <v>81183.12</v>
      </c>
      <c r="J51" s="42">
        <v>81183.118012422347</v>
      </c>
      <c r="K51" s="42"/>
      <c r="L51" s="25">
        <f t="shared" si="2"/>
        <v>0</v>
      </c>
      <c r="M51" s="25"/>
      <c r="N51" s="43" t="s">
        <v>362</v>
      </c>
      <c r="O51" s="44">
        <v>81183.118012422347</v>
      </c>
      <c r="P51" s="45"/>
      <c r="Q51" s="46">
        <v>81183.118012422347</v>
      </c>
      <c r="R51" s="45">
        <f t="shared" si="1"/>
        <v>-1.9875776488333941E-3</v>
      </c>
      <c r="S51" s="45">
        <f t="shared" si="0"/>
        <v>0</v>
      </c>
    </row>
    <row r="52" spans="1:19" ht="11.25" customHeight="1" x14ac:dyDescent="0.2">
      <c r="A52" s="294" t="s">
        <v>118</v>
      </c>
      <c r="B52" s="294"/>
      <c r="C52" s="40">
        <v>51475.14</v>
      </c>
      <c r="D52" s="40">
        <v>5207.32</v>
      </c>
      <c r="E52" s="40">
        <v>24507.62</v>
      </c>
      <c r="F52" s="47">
        <v>448.17</v>
      </c>
      <c r="G52" s="47">
        <v>106.1</v>
      </c>
      <c r="H52" s="40">
        <v>7230.77</v>
      </c>
      <c r="I52" s="40">
        <v>13975.16</v>
      </c>
      <c r="J52" s="42"/>
      <c r="K52" s="42">
        <v>13975.155279503106</v>
      </c>
      <c r="L52" s="25">
        <f t="shared" si="2"/>
        <v>37499.979999999996</v>
      </c>
      <c r="M52" s="25">
        <f>ROUND(K52,2)</f>
        <v>13975.16</v>
      </c>
      <c r="N52" s="43" t="s">
        <v>363</v>
      </c>
      <c r="O52" s="44"/>
      <c r="P52" s="45">
        <v>13975.155279503106</v>
      </c>
      <c r="Q52" s="46">
        <v>13975.155279503106</v>
      </c>
      <c r="R52" s="45">
        <f t="shared" si="1"/>
        <v>-4.720496894151438E-3</v>
      </c>
      <c r="S52" s="45">
        <f t="shared" si="0"/>
        <v>0</v>
      </c>
    </row>
    <row r="53" spans="1:19" ht="11.25" hidden="1" customHeight="1" x14ac:dyDescent="0.2">
      <c r="A53" s="294" t="s">
        <v>364</v>
      </c>
      <c r="B53" s="294"/>
      <c r="C53" s="40">
        <v>81183.12</v>
      </c>
      <c r="D53" s="41"/>
      <c r="E53" s="41"/>
      <c r="F53" s="41"/>
      <c r="G53" s="41"/>
      <c r="H53" s="41"/>
      <c r="I53" s="40">
        <v>81183.12</v>
      </c>
      <c r="J53" s="42">
        <v>81183.118012422347</v>
      </c>
      <c r="K53" s="42"/>
      <c r="L53" s="25">
        <f t="shared" si="2"/>
        <v>0</v>
      </c>
      <c r="M53" s="25"/>
      <c r="N53" s="43" t="s">
        <v>365</v>
      </c>
      <c r="O53" s="44">
        <v>81183.118012422347</v>
      </c>
      <c r="P53" s="45"/>
      <c r="Q53" s="46">
        <v>81183.118012422347</v>
      </c>
      <c r="R53" s="45">
        <f t="shared" si="1"/>
        <v>-1.9875776488333941E-3</v>
      </c>
      <c r="S53" s="45">
        <f t="shared" si="0"/>
        <v>0</v>
      </c>
    </row>
    <row r="54" spans="1:19" ht="11.25" customHeight="1" x14ac:dyDescent="0.2">
      <c r="A54" s="294" t="s">
        <v>119</v>
      </c>
      <c r="B54" s="294"/>
      <c r="C54" s="40">
        <v>1242.23</v>
      </c>
      <c r="D54" s="41"/>
      <c r="E54" s="41"/>
      <c r="F54" s="41"/>
      <c r="G54" s="41"/>
      <c r="H54" s="41"/>
      <c r="I54" s="40">
        <v>1242.23</v>
      </c>
      <c r="J54" s="42"/>
      <c r="K54" s="42">
        <v>1242.2360248447205</v>
      </c>
      <c r="L54" s="25">
        <f t="shared" si="2"/>
        <v>0</v>
      </c>
      <c r="M54" s="25">
        <f>ROUND(K54,2)</f>
        <v>1242.24</v>
      </c>
      <c r="N54" s="43" t="s">
        <v>366</v>
      </c>
      <c r="O54" s="44"/>
      <c r="P54" s="45">
        <v>1242.2360248447205</v>
      </c>
      <c r="Q54" s="46">
        <v>1242.2360248447205</v>
      </c>
      <c r="R54" s="45">
        <f t="shared" si="1"/>
        <v>6.024844720514011E-3</v>
      </c>
      <c r="S54" s="45">
        <f t="shared" si="0"/>
        <v>0</v>
      </c>
    </row>
    <row r="55" spans="1:19" ht="11.25" hidden="1" customHeight="1" x14ac:dyDescent="0.2">
      <c r="A55" s="294" t="s">
        <v>367</v>
      </c>
      <c r="B55" s="294"/>
      <c r="C55" s="40">
        <v>64192.41</v>
      </c>
      <c r="D55" s="41"/>
      <c r="E55" s="41"/>
      <c r="F55" s="41"/>
      <c r="G55" s="41"/>
      <c r="H55" s="41"/>
      <c r="I55" s="40">
        <v>64192.41</v>
      </c>
      <c r="J55" s="42">
        <v>64192.409937888195</v>
      </c>
      <c r="K55" s="42"/>
      <c r="L55" s="25">
        <f t="shared" si="2"/>
        <v>0</v>
      </c>
      <c r="M55" s="25"/>
      <c r="N55" s="43" t="s">
        <v>368</v>
      </c>
      <c r="O55" s="46">
        <v>64192.409937888195</v>
      </c>
      <c r="P55" s="45"/>
      <c r="Q55" s="46">
        <v>64192.409937888195</v>
      </c>
      <c r="R55" s="45">
        <f t="shared" si="1"/>
        <v>-6.2111808802001178E-5</v>
      </c>
      <c r="S55" s="45">
        <f t="shared" si="0"/>
        <v>0</v>
      </c>
    </row>
    <row r="56" spans="1:19" ht="11.25" hidden="1" customHeight="1" x14ac:dyDescent="0.2">
      <c r="A56" s="294" t="s">
        <v>369</v>
      </c>
      <c r="B56" s="294"/>
      <c r="C56" s="40">
        <v>28532.16</v>
      </c>
      <c r="D56" s="41"/>
      <c r="E56" s="40">
        <v>21135.37</v>
      </c>
      <c r="F56" s="40">
        <v>1895.2</v>
      </c>
      <c r="G56" s="41"/>
      <c r="H56" s="40">
        <v>5501.59</v>
      </c>
      <c r="I56" s="41"/>
      <c r="J56" s="36"/>
      <c r="K56" s="36"/>
      <c r="L56" s="25">
        <f t="shared" si="2"/>
        <v>28532.16</v>
      </c>
      <c r="M56" s="25"/>
      <c r="R56" s="45">
        <f t="shared" si="1"/>
        <v>0</v>
      </c>
      <c r="S56" s="45">
        <f t="shared" si="0"/>
        <v>0</v>
      </c>
    </row>
    <row r="57" spans="1:19" ht="11.25" customHeight="1" x14ac:dyDescent="0.2">
      <c r="A57" s="294" t="s">
        <v>120</v>
      </c>
      <c r="B57" s="294"/>
      <c r="C57" s="40">
        <v>166469.51</v>
      </c>
      <c r="D57" s="40">
        <v>15767.81</v>
      </c>
      <c r="E57" s="40">
        <v>40762.46</v>
      </c>
      <c r="F57" s="40">
        <v>6768.29</v>
      </c>
      <c r="G57" s="40">
        <v>49645.120000000003</v>
      </c>
      <c r="H57" s="40">
        <v>26196.639999999999</v>
      </c>
      <c r="I57" s="40">
        <v>27329.19</v>
      </c>
      <c r="J57" s="42"/>
      <c r="K57" s="42">
        <v>27329.19254658385</v>
      </c>
      <c r="L57" s="25">
        <f t="shared" si="2"/>
        <v>139140.32</v>
      </c>
      <c r="M57" s="25">
        <f>ROUND(K57,2)</f>
        <v>27329.19</v>
      </c>
      <c r="N57" s="43" t="s">
        <v>370</v>
      </c>
      <c r="O57" s="44"/>
      <c r="P57" s="45">
        <v>27329.19254658385</v>
      </c>
      <c r="Q57" s="46">
        <v>27329.19254658385</v>
      </c>
      <c r="R57" s="45">
        <f t="shared" si="1"/>
        <v>2.5465838516538497E-3</v>
      </c>
      <c r="S57" s="45">
        <f t="shared" si="0"/>
        <v>0</v>
      </c>
    </row>
    <row r="58" spans="1:19" ht="11.25" hidden="1" customHeight="1" x14ac:dyDescent="0.2">
      <c r="A58" s="294" t="s">
        <v>371</v>
      </c>
      <c r="B58" s="294"/>
      <c r="C58" s="40">
        <v>32354.78</v>
      </c>
      <c r="D58" s="41"/>
      <c r="E58" s="41"/>
      <c r="F58" s="41"/>
      <c r="G58" s="41"/>
      <c r="H58" s="41"/>
      <c r="I58" s="40">
        <v>32354.78</v>
      </c>
      <c r="J58" s="42">
        <v>32354.782608695652</v>
      </c>
      <c r="K58" s="42"/>
      <c r="L58" s="25">
        <f t="shared" si="2"/>
        <v>0</v>
      </c>
      <c r="M58" s="25"/>
      <c r="N58" s="43" t="s">
        <v>372</v>
      </c>
      <c r="O58" s="44">
        <v>32354.782608695652</v>
      </c>
      <c r="P58" s="45"/>
      <c r="Q58" s="46">
        <v>32354.782608695652</v>
      </c>
      <c r="R58" s="45">
        <f t="shared" si="1"/>
        <v>2.6086956531798933E-3</v>
      </c>
      <c r="S58" s="45">
        <f t="shared" si="0"/>
        <v>0</v>
      </c>
    </row>
    <row r="59" spans="1:19" ht="11.25" hidden="1" customHeight="1" x14ac:dyDescent="0.2">
      <c r="A59" s="294" t="s">
        <v>373</v>
      </c>
      <c r="B59" s="294"/>
      <c r="C59" s="40">
        <v>3523.12</v>
      </c>
      <c r="D59" s="41"/>
      <c r="E59" s="41"/>
      <c r="F59" s="41"/>
      <c r="G59" s="41"/>
      <c r="H59" s="41"/>
      <c r="I59" s="40">
        <v>3523.12</v>
      </c>
      <c r="J59" s="42">
        <v>3523.1180124223602</v>
      </c>
      <c r="K59" s="42"/>
      <c r="L59" s="25">
        <f t="shared" si="2"/>
        <v>0</v>
      </c>
      <c r="M59" s="25"/>
      <c r="N59" s="43" t="s">
        <v>374</v>
      </c>
      <c r="O59" s="44">
        <v>3523.1180124223602</v>
      </c>
      <c r="P59" s="45"/>
      <c r="Q59" s="46">
        <v>3523.1180124223602</v>
      </c>
      <c r="R59" s="45">
        <f t="shared" si="1"/>
        <v>-1.987577639738447E-3</v>
      </c>
      <c r="S59" s="45">
        <f t="shared" si="0"/>
        <v>0</v>
      </c>
    </row>
    <row r="60" spans="1:19" ht="11.25" hidden="1" customHeight="1" x14ac:dyDescent="0.2">
      <c r="A60" s="294" t="s">
        <v>375</v>
      </c>
      <c r="B60" s="294"/>
      <c r="C60" s="40">
        <v>48182.15</v>
      </c>
      <c r="D60" s="41"/>
      <c r="E60" s="41"/>
      <c r="F60" s="41"/>
      <c r="G60" s="41"/>
      <c r="H60" s="41"/>
      <c r="I60" s="40">
        <v>48182.15</v>
      </c>
      <c r="J60" s="42">
        <v>48182.149068322979</v>
      </c>
      <c r="K60" s="42"/>
      <c r="L60" s="25">
        <f t="shared" si="2"/>
        <v>0</v>
      </c>
      <c r="M60" s="25"/>
      <c r="N60" s="43" t="s">
        <v>376</v>
      </c>
      <c r="O60" s="44">
        <v>48182.149068322979</v>
      </c>
      <c r="P60" s="45"/>
      <c r="Q60" s="46">
        <v>48182.149068322979</v>
      </c>
      <c r="R60" s="45">
        <f t="shared" si="1"/>
        <v>-9.3167702289065346E-4</v>
      </c>
      <c r="S60" s="45">
        <f t="shared" si="0"/>
        <v>0</v>
      </c>
    </row>
    <row r="61" spans="1:19" ht="11.25" customHeight="1" x14ac:dyDescent="0.2">
      <c r="A61" s="294" t="s">
        <v>121</v>
      </c>
      <c r="B61" s="294"/>
      <c r="C61" s="40">
        <v>34624.25</v>
      </c>
      <c r="D61" s="40">
        <v>1609.76</v>
      </c>
      <c r="E61" s="40">
        <v>14624.76</v>
      </c>
      <c r="F61" s="40">
        <v>1538.83</v>
      </c>
      <c r="G61" s="47">
        <v>147.56</v>
      </c>
      <c r="H61" s="40">
        <v>4280.9799999999996</v>
      </c>
      <c r="I61" s="40">
        <v>12422.36</v>
      </c>
      <c r="J61" s="42"/>
      <c r="K61" s="42">
        <v>12422.360248447205</v>
      </c>
      <c r="L61" s="25">
        <f t="shared" si="2"/>
        <v>22201.89</v>
      </c>
      <c r="M61" s="25">
        <f>ROUND(K61,2)</f>
        <v>12422.36</v>
      </c>
      <c r="N61" s="43" t="s">
        <v>377</v>
      </c>
      <c r="O61" s="44"/>
      <c r="P61" s="45">
        <v>12422.360248447205</v>
      </c>
      <c r="Q61" s="46">
        <v>12422.360248447205</v>
      </c>
      <c r="R61" s="45">
        <f t="shared" si="1"/>
        <v>2.4844720428518485E-4</v>
      </c>
      <c r="S61" s="45">
        <f t="shared" si="0"/>
        <v>0</v>
      </c>
    </row>
    <row r="62" spans="1:19" ht="11.25" hidden="1" customHeight="1" x14ac:dyDescent="0.2">
      <c r="A62" s="294" t="s">
        <v>378</v>
      </c>
      <c r="B62" s="294"/>
      <c r="C62" s="40">
        <v>81452.11</v>
      </c>
      <c r="D62" s="41"/>
      <c r="E62" s="40">
        <v>22758.66</v>
      </c>
      <c r="F62" s="40">
        <v>6768.29</v>
      </c>
      <c r="G62" s="40">
        <v>36219.51</v>
      </c>
      <c r="H62" s="40">
        <v>15705.65</v>
      </c>
      <c r="I62" s="41"/>
      <c r="J62" s="36"/>
      <c r="K62" s="36"/>
      <c r="L62" s="25">
        <f t="shared" si="2"/>
        <v>81452.11</v>
      </c>
      <c r="M62" s="25"/>
      <c r="R62" s="45">
        <f t="shared" si="1"/>
        <v>0</v>
      </c>
      <c r="S62" s="45">
        <f t="shared" si="0"/>
        <v>0</v>
      </c>
    </row>
    <row r="63" spans="1:19" ht="11.25" customHeight="1" x14ac:dyDescent="0.2">
      <c r="A63" s="294" t="s">
        <v>122</v>
      </c>
      <c r="B63" s="294"/>
      <c r="C63" s="40">
        <v>2484.4699999999998</v>
      </c>
      <c r="D63" s="41"/>
      <c r="E63" s="41"/>
      <c r="F63" s="41"/>
      <c r="G63" s="41"/>
      <c r="H63" s="41"/>
      <c r="I63" s="40">
        <v>2484.4699999999998</v>
      </c>
      <c r="J63" s="42"/>
      <c r="K63" s="42">
        <v>2484.4720496894411</v>
      </c>
      <c r="L63" s="25">
        <f t="shared" si="2"/>
        <v>0</v>
      </c>
      <c r="M63" s="25">
        <f t="shared" ref="M63:M64" si="10">ROUND(K63,2)</f>
        <v>2484.4699999999998</v>
      </c>
      <c r="N63" s="43" t="s">
        <v>379</v>
      </c>
      <c r="O63" s="44"/>
      <c r="P63" s="45">
        <v>2484.4720496894411</v>
      </c>
      <c r="Q63" s="46">
        <v>2484.4720496894411</v>
      </c>
      <c r="R63" s="45">
        <f t="shared" si="1"/>
        <v>2.0496894412644906E-3</v>
      </c>
      <c r="S63" s="45">
        <f t="shared" si="0"/>
        <v>0</v>
      </c>
    </row>
    <row r="64" spans="1:19" ht="11.25" customHeight="1" x14ac:dyDescent="0.2">
      <c r="A64" s="294" t="s">
        <v>123</v>
      </c>
      <c r="B64" s="294"/>
      <c r="C64" s="40">
        <v>57399.33</v>
      </c>
      <c r="D64" s="40">
        <v>22564.63</v>
      </c>
      <c r="E64" s="40">
        <v>14750</v>
      </c>
      <c r="F64" s="41"/>
      <c r="G64" s="40">
        <v>5006.1000000000004</v>
      </c>
      <c r="H64" s="40">
        <v>10109.66</v>
      </c>
      <c r="I64" s="40">
        <v>4968.9399999999996</v>
      </c>
      <c r="J64" s="42"/>
      <c r="K64" s="42">
        <v>4968.9440993788821</v>
      </c>
      <c r="L64" s="25">
        <f t="shared" si="2"/>
        <v>52430.39</v>
      </c>
      <c r="M64" s="25">
        <f t="shared" si="10"/>
        <v>4968.9399999999996</v>
      </c>
      <c r="N64" s="43" t="s">
        <v>380</v>
      </c>
      <c r="O64" s="44"/>
      <c r="P64" s="45">
        <v>4968.9440993788821</v>
      </c>
      <c r="Q64" s="46">
        <v>4968.9440993788821</v>
      </c>
      <c r="R64" s="45">
        <f t="shared" si="1"/>
        <v>4.0993788825289812E-3</v>
      </c>
      <c r="S64" s="45">
        <f t="shared" si="0"/>
        <v>0</v>
      </c>
    </row>
    <row r="65" spans="1:19" ht="11.25" hidden="1" customHeight="1" x14ac:dyDescent="0.2">
      <c r="A65" s="294" t="s">
        <v>381</v>
      </c>
      <c r="B65" s="294"/>
      <c r="C65" s="40">
        <v>32553.7</v>
      </c>
      <c r="D65" s="41"/>
      <c r="E65" s="41"/>
      <c r="F65" s="41"/>
      <c r="G65" s="41"/>
      <c r="H65" s="41"/>
      <c r="I65" s="40">
        <v>32553.7</v>
      </c>
      <c r="J65" s="42">
        <v>32553.689440993789</v>
      </c>
      <c r="K65" s="42"/>
      <c r="L65" s="25">
        <f t="shared" si="2"/>
        <v>0</v>
      </c>
      <c r="M65" s="25"/>
      <c r="N65" s="43" t="s">
        <v>382</v>
      </c>
      <c r="O65" s="44">
        <v>32553.689440993789</v>
      </c>
      <c r="P65" s="45"/>
      <c r="Q65" s="46">
        <v>32553.689440993789</v>
      </c>
      <c r="R65" s="45">
        <f t="shared" si="1"/>
        <v>-1.0559006212133681E-2</v>
      </c>
      <c r="S65" s="45">
        <f t="shared" si="0"/>
        <v>0</v>
      </c>
    </row>
    <row r="66" spans="1:19" ht="11.25" customHeight="1" x14ac:dyDescent="0.2">
      <c r="A66" s="294" t="s">
        <v>124</v>
      </c>
      <c r="B66" s="294"/>
      <c r="C66" s="40">
        <v>1242.24</v>
      </c>
      <c r="D66" s="41"/>
      <c r="E66" s="41"/>
      <c r="F66" s="41"/>
      <c r="G66" s="41"/>
      <c r="H66" s="41"/>
      <c r="I66" s="40">
        <v>1242.24</v>
      </c>
      <c r="J66" s="42"/>
      <c r="K66" s="42">
        <v>1242.2360248447205</v>
      </c>
      <c r="L66" s="25">
        <f t="shared" si="2"/>
        <v>0</v>
      </c>
      <c r="M66" s="25">
        <f>ROUND(K66,2)</f>
        <v>1242.24</v>
      </c>
      <c r="N66" s="43" t="s">
        <v>383</v>
      </c>
      <c r="O66" s="44"/>
      <c r="P66" s="45">
        <v>1242.2360248447205</v>
      </c>
      <c r="Q66" s="46">
        <v>1242.2360248447205</v>
      </c>
      <c r="R66" s="45">
        <f t="shared" si="1"/>
        <v>-3.9751552794768941E-3</v>
      </c>
      <c r="S66" s="45">
        <f t="shared" si="0"/>
        <v>0</v>
      </c>
    </row>
    <row r="67" spans="1:19" ht="11.25" hidden="1" customHeight="1" x14ac:dyDescent="0.2">
      <c r="A67" s="294" t="s">
        <v>384</v>
      </c>
      <c r="B67" s="294"/>
      <c r="C67" s="40">
        <v>66776.820000000007</v>
      </c>
      <c r="D67" s="41"/>
      <c r="E67" s="41"/>
      <c r="F67" s="41"/>
      <c r="G67" s="41"/>
      <c r="H67" s="41"/>
      <c r="I67" s="40">
        <v>66776.820000000007</v>
      </c>
      <c r="J67" s="42">
        <v>66776.819875776389</v>
      </c>
      <c r="K67" s="42"/>
      <c r="L67" s="25">
        <f t="shared" si="2"/>
        <v>0</v>
      </c>
      <c r="M67" s="25"/>
      <c r="N67" s="43" t="s">
        <v>385</v>
      </c>
      <c r="O67" s="44">
        <v>66776.819875776389</v>
      </c>
      <c r="P67" s="45"/>
      <c r="Q67" s="46">
        <v>66776.819875776389</v>
      </c>
      <c r="R67" s="45">
        <f t="shared" si="1"/>
        <v>-1.2422361760400236E-4</v>
      </c>
      <c r="S67" s="45">
        <f t="shared" si="0"/>
        <v>0</v>
      </c>
    </row>
    <row r="68" spans="1:19" ht="11.25" hidden="1" customHeight="1" x14ac:dyDescent="0.2">
      <c r="A68" s="294" t="s">
        <v>386</v>
      </c>
      <c r="B68" s="294"/>
      <c r="C68" s="40">
        <v>115787.11</v>
      </c>
      <c r="D68" s="40">
        <v>49339.02</v>
      </c>
      <c r="E68" s="40">
        <v>44121.95</v>
      </c>
      <c r="F68" s="41"/>
      <c r="G68" s="41"/>
      <c r="H68" s="40">
        <v>22326.14</v>
      </c>
      <c r="I68" s="41"/>
      <c r="J68" s="36"/>
      <c r="K68" s="36"/>
      <c r="L68" s="25">
        <f t="shared" si="2"/>
        <v>115787.11</v>
      </c>
      <c r="M68" s="25"/>
      <c r="R68" s="45">
        <f t="shared" si="1"/>
        <v>0</v>
      </c>
      <c r="S68" s="45">
        <f t="shared" si="0"/>
        <v>0</v>
      </c>
    </row>
    <row r="69" spans="1:19" ht="11.25" customHeight="1" x14ac:dyDescent="0.2">
      <c r="A69" s="294" t="s">
        <v>125</v>
      </c>
      <c r="B69" s="294"/>
      <c r="C69" s="40">
        <v>154473.17000000001</v>
      </c>
      <c r="D69" s="40">
        <v>3313.05</v>
      </c>
      <c r="E69" s="40">
        <v>34298.01</v>
      </c>
      <c r="F69" s="40">
        <v>7421.83</v>
      </c>
      <c r="G69" s="40">
        <v>31463.41</v>
      </c>
      <c r="H69" s="40">
        <v>15554.5</v>
      </c>
      <c r="I69" s="40">
        <v>62422.37</v>
      </c>
      <c r="J69" s="42"/>
      <c r="K69" s="42">
        <v>62422.360248447207</v>
      </c>
      <c r="L69" s="25">
        <f t="shared" si="2"/>
        <v>92050.8</v>
      </c>
      <c r="M69" s="25">
        <f>ROUND(K69,2)</f>
        <v>62422.36</v>
      </c>
      <c r="N69" s="43" t="s">
        <v>387</v>
      </c>
      <c r="O69" s="44"/>
      <c r="P69" s="45">
        <v>62422.360248447207</v>
      </c>
      <c r="Q69" s="46">
        <v>62422.360248447207</v>
      </c>
      <c r="R69" s="45">
        <f t="shared" si="1"/>
        <v>-9.7515527959330939E-3</v>
      </c>
      <c r="S69" s="45">
        <f t="shared" ref="S69:S132" si="11">Q69-P69-O69</f>
        <v>0</v>
      </c>
    </row>
    <row r="70" spans="1:19" ht="11.25" hidden="1" customHeight="1" x14ac:dyDescent="0.2">
      <c r="A70" s="294" t="s">
        <v>388</v>
      </c>
      <c r="B70" s="294"/>
      <c r="C70" s="40">
        <v>64192.41</v>
      </c>
      <c r="D70" s="41"/>
      <c r="E70" s="41"/>
      <c r="F70" s="41"/>
      <c r="G70" s="41"/>
      <c r="H70" s="41"/>
      <c r="I70" s="40">
        <v>64192.41</v>
      </c>
      <c r="J70" s="42">
        <v>64192.409937888195</v>
      </c>
      <c r="K70" s="42"/>
      <c r="L70" s="25">
        <f t="shared" ref="L70:L133" si="12">SUM(SUM(D70:H70))</f>
        <v>0</v>
      </c>
      <c r="M70" s="25"/>
      <c r="N70" s="43" t="s">
        <v>389</v>
      </c>
      <c r="O70" s="46">
        <v>64192.409937888195</v>
      </c>
      <c r="P70" s="45"/>
      <c r="Q70" s="46">
        <v>64192.409937888195</v>
      </c>
      <c r="R70" s="45">
        <f t="shared" ref="R70:R133" si="13">Q70-I70</f>
        <v>-6.2111808802001178E-5</v>
      </c>
      <c r="S70" s="45">
        <f t="shared" si="11"/>
        <v>0</v>
      </c>
    </row>
    <row r="71" spans="1:19" ht="11.25" hidden="1" customHeight="1" x14ac:dyDescent="0.2">
      <c r="A71" s="294" t="s">
        <v>390</v>
      </c>
      <c r="B71" s="294"/>
      <c r="C71" s="40">
        <v>133553.64000000001</v>
      </c>
      <c r="D71" s="41"/>
      <c r="E71" s="41"/>
      <c r="F71" s="41"/>
      <c r="G71" s="41"/>
      <c r="H71" s="41"/>
      <c r="I71" s="40">
        <v>133553.64000000001</v>
      </c>
      <c r="J71" s="42">
        <v>133553.63975155278</v>
      </c>
      <c r="K71" s="42"/>
      <c r="L71" s="25">
        <f t="shared" si="12"/>
        <v>0</v>
      </c>
      <c r="M71" s="25"/>
      <c r="N71" s="43" t="s">
        <v>391</v>
      </c>
      <c r="O71" s="44">
        <v>133553.63975155278</v>
      </c>
      <c r="P71" s="45"/>
      <c r="Q71" s="46">
        <v>133553.63975155278</v>
      </c>
      <c r="R71" s="45">
        <f t="shared" si="13"/>
        <v>-2.4844723520800471E-4</v>
      </c>
      <c r="S71" s="45">
        <f t="shared" si="11"/>
        <v>0</v>
      </c>
    </row>
    <row r="72" spans="1:19" ht="11.25" hidden="1" customHeight="1" x14ac:dyDescent="0.2">
      <c r="A72" s="294" t="s">
        <v>392</v>
      </c>
      <c r="B72" s="294"/>
      <c r="C72" s="40">
        <v>17725.21</v>
      </c>
      <c r="D72" s="41"/>
      <c r="E72" s="40">
        <v>12872.87</v>
      </c>
      <c r="F72" s="40">
        <v>1293.0899999999999</v>
      </c>
      <c r="G72" s="47">
        <v>141.46</v>
      </c>
      <c r="H72" s="40">
        <v>3417.79</v>
      </c>
      <c r="I72" s="41"/>
      <c r="J72" s="36"/>
      <c r="K72" s="36"/>
      <c r="L72" s="25">
        <f t="shared" si="12"/>
        <v>17725.21</v>
      </c>
      <c r="M72" s="25"/>
      <c r="R72" s="45">
        <f t="shared" si="13"/>
        <v>0</v>
      </c>
      <c r="S72" s="45">
        <f t="shared" si="11"/>
        <v>0</v>
      </c>
    </row>
    <row r="73" spans="1:19" ht="11.25" customHeight="1" x14ac:dyDescent="0.2">
      <c r="A73" s="294" t="s">
        <v>126</v>
      </c>
      <c r="B73" s="294"/>
      <c r="C73" s="40">
        <v>2484.4699999999998</v>
      </c>
      <c r="D73" s="41"/>
      <c r="E73" s="41"/>
      <c r="F73" s="41"/>
      <c r="G73" s="41"/>
      <c r="H73" s="41"/>
      <c r="I73" s="40">
        <v>2484.4699999999998</v>
      </c>
      <c r="J73" s="42"/>
      <c r="K73" s="42">
        <v>2484.4720496894411</v>
      </c>
      <c r="L73" s="25">
        <f t="shared" si="12"/>
        <v>0</v>
      </c>
      <c r="M73" s="25">
        <f>ROUND(K73,2)</f>
        <v>2484.4699999999998</v>
      </c>
      <c r="N73" s="43" t="s">
        <v>393</v>
      </c>
      <c r="O73" s="44"/>
      <c r="P73" s="45">
        <v>2484.4720496894411</v>
      </c>
      <c r="Q73" s="46">
        <v>2484.4720496894411</v>
      </c>
      <c r="R73" s="45">
        <f t="shared" si="13"/>
        <v>2.0496894412644906E-3</v>
      </c>
      <c r="S73" s="45">
        <f t="shared" si="11"/>
        <v>0</v>
      </c>
    </row>
    <row r="74" spans="1:19" ht="11.25" hidden="1" customHeight="1" x14ac:dyDescent="0.2">
      <c r="A74" s="294" t="s">
        <v>394</v>
      </c>
      <c r="B74" s="294"/>
      <c r="C74" s="40">
        <v>17143.689999999999</v>
      </c>
      <c r="D74" s="41"/>
      <c r="E74" s="40">
        <v>11997.56</v>
      </c>
      <c r="F74" s="40">
        <v>1699.02</v>
      </c>
      <c r="G74" s="47">
        <v>141.46</v>
      </c>
      <c r="H74" s="40">
        <v>3305.65</v>
      </c>
      <c r="I74" s="41"/>
      <c r="J74" s="36"/>
      <c r="K74" s="36"/>
      <c r="L74" s="25">
        <f t="shared" si="12"/>
        <v>17143.689999999999</v>
      </c>
      <c r="M74" s="25"/>
      <c r="R74" s="45">
        <f t="shared" si="13"/>
        <v>0</v>
      </c>
      <c r="S74" s="45">
        <f t="shared" si="11"/>
        <v>0</v>
      </c>
    </row>
    <row r="75" spans="1:19" ht="11.25" hidden="1" customHeight="1" x14ac:dyDescent="0.2">
      <c r="A75" s="294" t="s">
        <v>395</v>
      </c>
      <c r="B75" s="294"/>
      <c r="C75" s="40">
        <v>13372.67</v>
      </c>
      <c r="D75" s="41"/>
      <c r="E75" s="40">
        <v>8953.66</v>
      </c>
      <c r="F75" s="40">
        <v>1699.02</v>
      </c>
      <c r="G75" s="47">
        <v>141.46</v>
      </c>
      <c r="H75" s="40">
        <v>2578.5300000000002</v>
      </c>
      <c r="I75" s="41"/>
      <c r="J75" s="36"/>
      <c r="K75" s="36"/>
      <c r="L75" s="25">
        <f t="shared" si="12"/>
        <v>13372.67</v>
      </c>
      <c r="M75" s="25"/>
      <c r="R75" s="45">
        <f t="shared" si="13"/>
        <v>0</v>
      </c>
      <c r="S75" s="45">
        <f t="shared" si="11"/>
        <v>0</v>
      </c>
    </row>
    <row r="76" spans="1:19" ht="11.25" customHeight="1" x14ac:dyDescent="0.2">
      <c r="A76" s="294" t="s">
        <v>127</v>
      </c>
      <c r="B76" s="294"/>
      <c r="C76" s="40">
        <v>89746.240000000005</v>
      </c>
      <c r="D76" s="40">
        <v>44107.32</v>
      </c>
      <c r="E76" s="40">
        <v>11014.63</v>
      </c>
      <c r="F76" s="41"/>
      <c r="G76" s="40">
        <v>13308.54</v>
      </c>
      <c r="H76" s="40">
        <v>16346.81</v>
      </c>
      <c r="I76" s="40">
        <v>4968.9399999999996</v>
      </c>
      <c r="J76" s="42"/>
      <c r="K76" s="42">
        <v>4968.9440993788821</v>
      </c>
      <c r="L76" s="25">
        <f t="shared" si="12"/>
        <v>84777.299999999988</v>
      </c>
      <c r="M76" s="25">
        <f t="shared" ref="M76:M80" si="14">ROUND(K76,2)</f>
        <v>4968.9399999999996</v>
      </c>
      <c r="N76" s="43" t="s">
        <v>396</v>
      </c>
      <c r="O76" s="44"/>
      <c r="P76" s="45">
        <v>4968.9440993788821</v>
      </c>
      <c r="Q76" s="46">
        <v>4968.9440993788821</v>
      </c>
      <c r="R76" s="45">
        <f t="shared" si="13"/>
        <v>4.0993788825289812E-3</v>
      </c>
      <c r="S76" s="45">
        <f t="shared" si="11"/>
        <v>0</v>
      </c>
    </row>
    <row r="77" spans="1:19" ht="11.25" customHeight="1" x14ac:dyDescent="0.2">
      <c r="A77" s="294" t="s">
        <v>128</v>
      </c>
      <c r="B77" s="294"/>
      <c r="C77" s="40">
        <v>30696</v>
      </c>
      <c r="D77" s="41"/>
      <c r="E77" s="41"/>
      <c r="F77" s="47">
        <v>712.2</v>
      </c>
      <c r="G77" s="41"/>
      <c r="H77" s="47">
        <v>170.13</v>
      </c>
      <c r="I77" s="40">
        <v>29813.67</v>
      </c>
      <c r="J77" s="42"/>
      <c r="K77" s="42">
        <v>29813.664596273295</v>
      </c>
      <c r="L77" s="25">
        <f t="shared" si="12"/>
        <v>882.33</v>
      </c>
      <c r="M77" s="25">
        <f t="shared" si="14"/>
        <v>29813.66</v>
      </c>
      <c r="N77" s="43" t="s">
        <v>397</v>
      </c>
      <c r="O77" s="44"/>
      <c r="P77" s="45">
        <v>29813.664596273295</v>
      </c>
      <c r="Q77" s="46">
        <v>29813.664596273295</v>
      </c>
      <c r="R77" s="45">
        <f t="shared" si="13"/>
        <v>-5.4037267036619596E-3</v>
      </c>
      <c r="S77" s="45">
        <f t="shared" si="11"/>
        <v>0</v>
      </c>
    </row>
    <row r="78" spans="1:19" ht="11.25" customHeight="1" x14ac:dyDescent="0.2">
      <c r="A78" s="294" t="s">
        <v>129</v>
      </c>
      <c r="B78" s="294"/>
      <c r="C78" s="40">
        <v>2484.4699999999998</v>
      </c>
      <c r="D78" s="41"/>
      <c r="E78" s="41"/>
      <c r="F78" s="41"/>
      <c r="G78" s="41"/>
      <c r="H78" s="41"/>
      <c r="I78" s="40">
        <v>2484.4699999999998</v>
      </c>
      <c r="J78" s="42"/>
      <c r="K78" s="42">
        <v>2484.4720496894411</v>
      </c>
      <c r="L78" s="25">
        <f t="shared" si="12"/>
        <v>0</v>
      </c>
      <c r="M78" s="25">
        <f t="shared" si="14"/>
        <v>2484.4699999999998</v>
      </c>
      <c r="N78" s="43" t="s">
        <v>398</v>
      </c>
      <c r="O78" s="44"/>
      <c r="P78" s="45">
        <v>2484.4720496894411</v>
      </c>
      <c r="Q78" s="46">
        <v>2484.4720496894411</v>
      </c>
      <c r="R78" s="45">
        <f t="shared" si="13"/>
        <v>2.0496894412644906E-3</v>
      </c>
      <c r="S78" s="45">
        <f t="shared" si="11"/>
        <v>0</v>
      </c>
    </row>
    <row r="79" spans="1:19" ht="11.25" customHeight="1" x14ac:dyDescent="0.2">
      <c r="A79" s="294" t="s">
        <v>130</v>
      </c>
      <c r="B79" s="294"/>
      <c r="C79" s="40">
        <v>39751.550000000003</v>
      </c>
      <c r="D79" s="41"/>
      <c r="E79" s="41"/>
      <c r="F79" s="41"/>
      <c r="G79" s="41"/>
      <c r="H79" s="41"/>
      <c r="I79" s="40">
        <v>39751.550000000003</v>
      </c>
      <c r="J79" s="42"/>
      <c r="K79" s="42">
        <v>39751.552795031057</v>
      </c>
      <c r="L79" s="25">
        <f t="shared" si="12"/>
        <v>0</v>
      </c>
      <c r="M79" s="25">
        <f t="shared" si="14"/>
        <v>39751.550000000003</v>
      </c>
      <c r="N79" s="43" t="s">
        <v>399</v>
      </c>
      <c r="O79" s="44"/>
      <c r="P79" s="45">
        <v>39751.552795031057</v>
      </c>
      <c r="Q79" s="46">
        <v>39751.552795031057</v>
      </c>
      <c r="R79" s="45">
        <f t="shared" si="13"/>
        <v>2.7950310541200452E-3</v>
      </c>
      <c r="S79" s="45">
        <f t="shared" si="11"/>
        <v>0</v>
      </c>
    </row>
    <row r="80" spans="1:19" ht="11.25" customHeight="1" x14ac:dyDescent="0.2">
      <c r="A80" s="294" t="s">
        <v>131</v>
      </c>
      <c r="B80" s="294"/>
      <c r="C80" s="40">
        <v>3105.59</v>
      </c>
      <c r="D80" s="41"/>
      <c r="E80" s="41"/>
      <c r="F80" s="41"/>
      <c r="G80" s="41"/>
      <c r="H80" s="41"/>
      <c r="I80" s="40">
        <v>3105.59</v>
      </c>
      <c r="J80" s="42"/>
      <c r="K80" s="42">
        <v>3105.5900621118012</v>
      </c>
      <c r="L80" s="25">
        <f t="shared" si="12"/>
        <v>0</v>
      </c>
      <c r="M80" s="25">
        <f t="shared" si="14"/>
        <v>3105.59</v>
      </c>
      <c r="N80" s="43" t="s">
        <v>400</v>
      </c>
      <c r="O80" s="44"/>
      <c r="P80" s="45">
        <v>3105.5900621118012</v>
      </c>
      <c r="Q80" s="46">
        <v>3105.5900621118012</v>
      </c>
      <c r="R80" s="45">
        <f t="shared" si="13"/>
        <v>6.2111801071296213E-5</v>
      </c>
      <c r="S80" s="45">
        <f t="shared" si="11"/>
        <v>0</v>
      </c>
    </row>
    <row r="81" spans="1:19" ht="11.25" hidden="1" customHeight="1" x14ac:dyDescent="0.2">
      <c r="A81" s="294" t="s">
        <v>401</v>
      </c>
      <c r="B81" s="294"/>
      <c r="C81" s="40">
        <v>37361.769999999997</v>
      </c>
      <c r="D81" s="41"/>
      <c r="E81" s="41"/>
      <c r="F81" s="41"/>
      <c r="G81" s="41"/>
      <c r="H81" s="41"/>
      <c r="I81" s="40">
        <v>37361.769999999997</v>
      </c>
      <c r="J81" s="42">
        <v>37361.776397515525</v>
      </c>
      <c r="K81" s="42"/>
      <c r="L81" s="25">
        <f t="shared" si="12"/>
        <v>0</v>
      </c>
      <c r="M81" s="25"/>
      <c r="N81" s="43" t="s">
        <v>402</v>
      </c>
      <c r="O81" s="44">
        <v>37361.776397515525</v>
      </c>
      <c r="P81" s="45"/>
      <c r="Q81" s="46">
        <v>37361.776397515525</v>
      </c>
      <c r="R81" s="45">
        <f t="shared" si="13"/>
        <v>6.3975155280786566E-3</v>
      </c>
      <c r="S81" s="45">
        <f t="shared" si="11"/>
        <v>0</v>
      </c>
    </row>
    <row r="82" spans="1:19" ht="11.25" customHeight="1" x14ac:dyDescent="0.2">
      <c r="A82" s="294" t="s">
        <v>132</v>
      </c>
      <c r="B82" s="294"/>
      <c r="C82" s="40">
        <v>247497.1</v>
      </c>
      <c r="D82" s="40">
        <v>8560.98</v>
      </c>
      <c r="E82" s="40">
        <v>8251.2199999999993</v>
      </c>
      <c r="F82" s="47">
        <v>867.39</v>
      </c>
      <c r="G82" s="41"/>
      <c r="H82" s="40">
        <v>4223.34</v>
      </c>
      <c r="I82" s="40">
        <v>225594.17</v>
      </c>
      <c r="J82" s="42">
        <v>221867.46583850929</v>
      </c>
      <c r="K82" s="42">
        <v>3726.7080745341614</v>
      </c>
      <c r="L82" s="25">
        <f t="shared" si="12"/>
        <v>21902.929999999997</v>
      </c>
      <c r="M82" s="25">
        <f>ROUND(K82,2)</f>
        <v>3726.71</v>
      </c>
      <c r="N82" s="43" t="s">
        <v>403</v>
      </c>
      <c r="O82" s="44">
        <v>221867.46583850929</v>
      </c>
      <c r="P82" s="45">
        <v>3726.7080745341614</v>
      </c>
      <c r="Q82" s="46">
        <v>225594.17391304346</v>
      </c>
      <c r="R82" s="45">
        <f t="shared" si="13"/>
        <v>3.9130434452090412E-3</v>
      </c>
      <c r="S82" s="45">
        <f t="shared" si="11"/>
        <v>0</v>
      </c>
    </row>
    <row r="83" spans="1:19" ht="11.25" hidden="1" customHeight="1" x14ac:dyDescent="0.2">
      <c r="A83" s="294" t="s">
        <v>404</v>
      </c>
      <c r="B83" s="294"/>
      <c r="C83" s="40">
        <v>32553.7</v>
      </c>
      <c r="D83" s="41"/>
      <c r="E83" s="41"/>
      <c r="F83" s="41"/>
      <c r="G83" s="41"/>
      <c r="H83" s="41"/>
      <c r="I83" s="40">
        <v>32553.7</v>
      </c>
      <c r="J83" s="42">
        <v>32553.689440993789</v>
      </c>
      <c r="K83" s="42"/>
      <c r="L83" s="25">
        <f t="shared" si="12"/>
        <v>0</v>
      </c>
      <c r="M83" s="25"/>
      <c r="N83" s="43" t="s">
        <v>405</v>
      </c>
      <c r="O83" s="44">
        <v>32553.689440993789</v>
      </c>
      <c r="P83" s="45"/>
      <c r="Q83" s="46">
        <v>32553.689440993789</v>
      </c>
      <c r="R83" s="45">
        <f t="shared" si="13"/>
        <v>-1.0559006212133681E-2</v>
      </c>
      <c r="S83" s="45">
        <f t="shared" si="11"/>
        <v>0</v>
      </c>
    </row>
    <row r="84" spans="1:19" ht="11.25" hidden="1" customHeight="1" x14ac:dyDescent="0.2">
      <c r="A84" s="294" t="s">
        <v>406</v>
      </c>
      <c r="B84" s="294"/>
      <c r="C84" s="40">
        <v>32354.78</v>
      </c>
      <c r="D84" s="41"/>
      <c r="E84" s="41"/>
      <c r="F84" s="41"/>
      <c r="G84" s="41"/>
      <c r="H84" s="41"/>
      <c r="I84" s="40">
        <v>32354.78</v>
      </c>
      <c r="J84" s="42">
        <v>32354.782608695652</v>
      </c>
      <c r="K84" s="42"/>
      <c r="L84" s="25">
        <f t="shared" si="12"/>
        <v>0</v>
      </c>
      <c r="M84" s="25"/>
      <c r="N84" s="43" t="s">
        <v>407</v>
      </c>
      <c r="O84" s="44">
        <v>32354.782608695652</v>
      </c>
      <c r="P84" s="45"/>
      <c r="Q84" s="46">
        <v>32354.782608695652</v>
      </c>
      <c r="R84" s="45">
        <f t="shared" si="13"/>
        <v>2.6086956531798933E-3</v>
      </c>
      <c r="S84" s="45">
        <f t="shared" si="11"/>
        <v>0</v>
      </c>
    </row>
    <row r="85" spans="1:19" s="57" customFormat="1" ht="11.25" customHeight="1" x14ac:dyDescent="0.2">
      <c r="A85" s="296" t="s">
        <v>408</v>
      </c>
      <c r="B85" s="296"/>
      <c r="C85" s="54">
        <v>4347.83</v>
      </c>
      <c r="D85" s="55"/>
      <c r="E85" s="55"/>
      <c r="F85" s="55"/>
      <c r="G85" s="55"/>
      <c r="H85" s="55"/>
      <c r="I85" s="54">
        <v>4347.83</v>
      </c>
      <c r="J85" s="56"/>
      <c r="K85" s="65">
        <v>4347.83</v>
      </c>
      <c r="L85" s="25">
        <f t="shared" si="12"/>
        <v>0</v>
      </c>
      <c r="M85" s="25"/>
      <c r="R85" s="58">
        <f t="shared" si="13"/>
        <v>-4347.83</v>
      </c>
      <c r="S85" s="58">
        <f t="shared" si="11"/>
        <v>0</v>
      </c>
    </row>
    <row r="86" spans="1:19" ht="11.25" hidden="1" customHeight="1" x14ac:dyDescent="0.2">
      <c r="A86" s="294" t="s">
        <v>409</v>
      </c>
      <c r="B86" s="294"/>
      <c r="C86" s="40">
        <v>16456.27</v>
      </c>
      <c r="D86" s="41"/>
      <c r="E86" s="40">
        <v>11442.68</v>
      </c>
      <c r="F86" s="40">
        <v>1699.02</v>
      </c>
      <c r="G86" s="47">
        <v>141.46</v>
      </c>
      <c r="H86" s="40">
        <v>3173.11</v>
      </c>
      <c r="I86" s="41"/>
      <c r="J86" s="36"/>
      <c r="K86" s="36"/>
      <c r="L86" s="25">
        <f t="shared" si="12"/>
        <v>16456.27</v>
      </c>
      <c r="M86" s="25"/>
      <c r="R86" s="45">
        <f t="shared" si="13"/>
        <v>0</v>
      </c>
      <c r="S86" s="45">
        <f t="shared" si="11"/>
        <v>0</v>
      </c>
    </row>
    <row r="87" spans="1:19" ht="11.25" customHeight="1" x14ac:dyDescent="0.2">
      <c r="A87" s="294" t="s">
        <v>133</v>
      </c>
      <c r="B87" s="294"/>
      <c r="C87" s="40">
        <v>1242.23</v>
      </c>
      <c r="D87" s="41"/>
      <c r="E87" s="41"/>
      <c r="F87" s="41"/>
      <c r="G87" s="41"/>
      <c r="H87" s="41"/>
      <c r="I87" s="40">
        <v>1242.23</v>
      </c>
      <c r="J87" s="42"/>
      <c r="K87" s="42">
        <v>1242.2360248447205</v>
      </c>
      <c r="L87" s="25">
        <f t="shared" si="12"/>
        <v>0</v>
      </c>
      <c r="M87" s="25">
        <f>ROUND(K87,2)</f>
        <v>1242.24</v>
      </c>
      <c r="N87" s="43" t="s">
        <v>410</v>
      </c>
      <c r="O87" s="44"/>
      <c r="P87" s="45">
        <v>1242.2360248447205</v>
      </c>
      <c r="Q87" s="46">
        <v>1242.2360248447205</v>
      </c>
      <c r="R87" s="45">
        <f t="shared" si="13"/>
        <v>6.024844720514011E-3</v>
      </c>
      <c r="S87" s="45">
        <f t="shared" si="11"/>
        <v>0</v>
      </c>
    </row>
    <row r="88" spans="1:19" ht="11.25" hidden="1" customHeight="1" x14ac:dyDescent="0.2">
      <c r="A88" s="294" t="s">
        <v>411</v>
      </c>
      <c r="B88" s="294"/>
      <c r="C88" s="40">
        <v>10024.57</v>
      </c>
      <c r="D88" s="41"/>
      <c r="E88" s="40">
        <v>6405.24</v>
      </c>
      <c r="F88" s="40">
        <v>1538.83</v>
      </c>
      <c r="G88" s="47">
        <v>147.56</v>
      </c>
      <c r="H88" s="40">
        <v>1932.94</v>
      </c>
      <c r="I88" s="41"/>
      <c r="J88" s="36"/>
      <c r="K88" s="36"/>
      <c r="L88" s="25">
        <f t="shared" si="12"/>
        <v>10024.57</v>
      </c>
      <c r="M88" s="25"/>
      <c r="R88" s="45">
        <f t="shared" si="13"/>
        <v>0</v>
      </c>
      <c r="S88" s="45">
        <f t="shared" si="11"/>
        <v>0</v>
      </c>
    </row>
    <row r="89" spans="1:19" ht="11.25" customHeight="1" x14ac:dyDescent="0.2">
      <c r="A89" s="294" t="s">
        <v>134</v>
      </c>
      <c r="B89" s="294"/>
      <c r="C89" s="40">
        <v>29524.36</v>
      </c>
      <c r="D89" s="41"/>
      <c r="E89" s="40">
        <v>14624.76</v>
      </c>
      <c r="F89" s="40">
        <v>1538.83</v>
      </c>
      <c r="G89" s="47">
        <v>147.56</v>
      </c>
      <c r="H89" s="40">
        <v>3896.44</v>
      </c>
      <c r="I89" s="40">
        <v>9316.77</v>
      </c>
      <c r="J89" s="42"/>
      <c r="K89" s="42">
        <v>9316.7701863354032</v>
      </c>
      <c r="L89" s="25">
        <f t="shared" si="12"/>
        <v>20207.59</v>
      </c>
      <c r="M89" s="25">
        <f>ROUND(K89,2)</f>
        <v>9316.77</v>
      </c>
      <c r="N89" s="43" t="s">
        <v>412</v>
      </c>
      <c r="O89" s="44"/>
      <c r="P89" s="45">
        <v>9316.7701863354032</v>
      </c>
      <c r="Q89" s="46">
        <v>9316.7701863354032</v>
      </c>
      <c r="R89" s="45">
        <f t="shared" si="13"/>
        <v>1.8633540275914129E-4</v>
      </c>
      <c r="S89" s="45">
        <f t="shared" si="11"/>
        <v>0</v>
      </c>
    </row>
    <row r="90" spans="1:19" ht="11.25" hidden="1" customHeight="1" x14ac:dyDescent="0.2">
      <c r="A90" s="294" t="s">
        <v>413</v>
      </c>
      <c r="B90" s="294"/>
      <c r="C90" s="40">
        <v>231227.94</v>
      </c>
      <c r="D90" s="41"/>
      <c r="E90" s="41"/>
      <c r="F90" s="41"/>
      <c r="G90" s="41"/>
      <c r="H90" s="41"/>
      <c r="I90" s="40">
        <v>231227.94</v>
      </c>
      <c r="J90" s="42">
        <v>231227.96273291923</v>
      </c>
      <c r="K90" s="42"/>
      <c r="L90" s="25">
        <f t="shared" si="12"/>
        <v>0</v>
      </c>
      <c r="M90" s="25"/>
      <c r="N90" s="43" t="s">
        <v>414</v>
      </c>
      <c r="O90" s="44">
        <v>231227.96273291923</v>
      </c>
      <c r="P90" s="45"/>
      <c r="Q90" s="46">
        <v>231227.96273291923</v>
      </c>
      <c r="R90" s="45">
        <f t="shared" si="13"/>
        <v>2.2732919227564707E-2</v>
      </c>
      <c r="S90" s="45">
        <f t="shared" si="11"/>
        <v>0</v>
      </c>
    </row>
    <row r="91" spans="1:19" ht="11.25" customHeight="1" x14ac:dyDescent="0.2">
      <c r="A91" s="294" t="s">
        <v>135</v>
      </c>
      <c r="B91" s="294"/>
      <c r="C91" s="40">
        <v>6211.18</v>
      </c>
      <c r="D91" s="41"/>
      <c r="E91" s="41"/>
      <c r="F91" s="41"/>
      <c r="G91" s="41"/>
      <c r="H91" s="41"/>
      <c r="I91" s="40">
        <v>6211.18</v>
      </c>
      <c r="J91" s="42"/>
      <c r="K91" s="42">
        <v>6211.1801242236024</v>
      </c>
      <c r="L91" s="25">
        <f t="shared" si="12"/>
        <v>0</v>
      </c>
      <c r="M91" s="25">
        <f>ROUND(K91,2)</f>
        <v>6211.18</v>
      </c>
      <c r="N91" s="43" t="s">
        <v>415</v>
      </c>
      <c r="O91" s="44"/>
      <c r="P91" s="45">
        <v>6211.1801242236024</v>
      </c>
      <c r="Q91" s="46">
        <v>6211.1801242236024</v>
      </c>
      <c r="R91" s="45">
        <f t="shared" si="13"/>
        <v>1.2422360214259243E-4</v>
      </c>
      <c r="S91" s="45">
        <f t="shared" si="11"/>
        <v>0</v>
      </c>
    </row>
    <row r="92" spans="1:19" ht="11.25" hidden="1" customHeight="1" x14ac:dyDescent="0.2">
      <c r="A92" s="294" t="s">
        <v>416</v>
      </c>
      <c r="B92" s="294"/>
      <c r="C92" s="40">
        <v>156948.96</v>
      </c>
      <c r="D92" s="41"/>
      <c r="E92" s="41"/>
      <c r="F92" s="41"/>
      <c r="G92" s="41"/>
      <c r="H92" s="41"/>
      <c r="I92" s="40">
        <v>156948.96</v>
      </c>
      <c r="J92" s="42">
        <v>156948.96894409935</v>
      </c>
      <c r="K92" s="42"/>
      <c r="L92" s="25">
        <f t="shared" si="12"/>
        <v>0</v>
      </c>
      <c r="M92" s="25"/>
      <c r="N92" s="43" t="s">
        <v>417</v>
      </c>
      <c r="O92" s="44">
        <v>156948.96894409935</v>
      </c>
      <c r="P92" s="45"/>
      <c r="Q92" s="46">
        <v>156948.96894409935</v>
      </c>
      <c r="R92" s="45">
        <f t="shared" si="13"/>
        <v>8.9440993615426123E-3</v>
      </c>
      <c r="S92" s="45">
        <f t="shared" si="11"/>
        <v>0</v>
      </c>
    </row>
    <row r="93" spans="1:19" ht="11.25" hidden="1" customHeight="1" x14ac:dyDescent="0.2">
      <c r="A93" s="294" t="s">
        <v>418</v>
      </c>
      <c r="B93" s="294"/>
      <c r="C93" s="40">
        <v>18866.63</v>
      </c>
      <c r="D93" s="41"/>
      <c r="E93" s="41"/>
      <c r="F93" s="41"/>
      <c r="G93" s="41"/>
      <c r="H93" s="41"/>
      <c r="I93" s="40">
        <v>18866.63</v>
      </c>
      <c r="J93" s="42">
        <v>18866.63354037267</v>
      </c>
      <c r="K93" s="42"/>
      <c r="L93" s="25">
        <f t="shared" si="12"/>
        <v>0</v>
      </c>
      <c r="M93" s="25"/>
      <c r="N93" s="43" t="s">
        <v>419</v>
      </c>
      <c r="O93" s="44">
        <v>18866.63354037267</v>
      </c>
      <c r="P93" s="45"/>
      <c r="Q93" s="46">
        <v>18866.63354037267</v>
      </c>
      <c r="R93" s="45">
        <f t="shared" si="13"/>
        <v>3.5403726687945891E-3</v>
      </c>
      <c r="S93" s="45">
        <f t="shared" si="11"/>
        <v>0</v>
      </c>
    </row>
    <row r="94" spans="1:19" ht="11.25" customHeight="1" x14ac:dyDescent="0.2">
      <c r="A94" s="294" t="s">
        <v>136</v>
      </c>
      <c r="B94" s="294"/>
      <c r="C94" s="40">
        <v>2484.4699999999998</v>
      </c>
      <c r="D94" s="41"/>
      <c r="E94" s="41"/>
      <c r="F94" s="41"/>
      <c r="G94" s="41"/>
      <c r="H94" s="41"/>
      <c r="I94" s="40">
        <v>2484.4699999999998</v>
      </c>
      <c r="J94" s="42"/>
      <c r="K94" s="42">
        <v>2484.4720496894411</v>
      </c>
      <c r="L94" s="25">
        <f t="shared" si="12"/>
        <v>0</v>
      </c>
      <c r="M94" s="25">
        <f t="shared" ref="M94:M96" si="15">ROUND(K94,2)</f>
        <v>2484.4699999999998</v>
      </c>
      <c r="N94" s="43" t="s">
        <v>420</v>
      </c>
      <c r="O94" s="44"/>
      <c r="P94" s="45">
        <v>2484.4720496894411</v>
      </c>
      <c r="Q94" s="46">
        <v>2484.4720496894411</v>
      </c>
      <c r="R94" s="45">
        <f t="shared" si="13"/>
        <v>2.0496894412644906E-3</v>
      </c>
      <c r="S94" s="45">
        <f t="shared" si="11"/>
        <v>0</v>
      </c>
    </row>
    <row r="95" spans="1:19" ht="11.25" customHeight="1" x14ac:dyDescent="0.2">
      <c r="A95" s="294" t="s">
        <v>137</v>
      </c>
      <c r="B95" s="294"/>
      <c r="C95" s="40">
        <v>133824.73000000001</v>
      </c>
      <c r="D95" s="40">
        <v>4812.07</v>
      </c>
      <c r="E95" s="40">
        <v>54516.71</v>
      </c>
      <c r="F95" s="40">
        <v>8307.1200000000008</v>
      </c>
      <c r="G95" s="40">
        <v>31610.97</v>
      </c>
      <c r="H95" s="40">
        <v>23708.29</v>
      </c>
      <c r="I95" s="40">
        <v>10869.57</v>
      </c>
      <c r="J95" s="42"/>
      <c r="K95" s="42">
        <v>10869.565217391304</v>
      </c>
      <c r="L95" s="25">
        <f t="shared" si="12"/>
        <v>122955.16</v>
      </c>
      <c r="M95" s="25">
        <f t="shared" si="15"/>
        <v>10869.57</v>
      </c>
      <c r="N95" s="43" t="s">
        <v>421</v>
      </c>
      <c r="O95" s="44"/>
      <c r="P95" s="45">
        <v>10869.565217391304</v>
      </c>
      <c r="Q95" s="46">
        <v>10869.565217391304</v>
      </c>
      <c r="R95" s="45">
        <f t="shared" si="13"/>
        <v>-4.7826086956774816E-3</v>
      </c>
      <c r="S95" s="45">
        <f t="shared" si="11"/>
        <v>0</v>
      </c>
    </row>
    <row r="96" spans="1:19" ht="11.25" customHeight="1" x14ac:dyDescent="0.2">
      <c r="A96" s="294" t="s">
        <v>138</v>
      </c>
      <c r="B96" s="294"/>
      <c r="C96" s="40">
        <v>2484.4699999999998</v>
      </c>
      <c r="D96" s="41"/>
      <c r="E96" s="41"/>
      <c r="F96" s="41"/>
      <c r="G96" s="41"/>
      <c r="H96" s="41"/>
      <c r="I96" s="40">
        <v>2484.4699999999998</v>
      </c>
      <c r="J96" s="42"/>
      <c r="K96" s="42">
        <v>2484.4720496894411</v>
      </c>
      <c r="L96" s="25">
        <f t="shared" si="12"/>
        <v>0</v>
      </c>
      <c r="M96" s="25">
        <f t="shared" si="15"/>
        <v>2484.4699999999998</v>
      </c>
      <c r="N96" s="43" t="s">
        <v>422</v>
      </c>
      <c r="O96" s="44"/>
      <c r="P96" s="45">
        <v>2484.4720496894411</v>
      </c>
      <c r="Q96" s="46">
        <v>2484.4720496894411</v>
      </c>
      <c r="R96" s="45">
        <f t="shared" si="13"/>
        <v>2.0496894412644906E-3</v>
      </c>
      <c r="S96" s="45">
        <f t="shared" si="11"/>
        <v>0</v>
      </c>
    </row>
    <row r="97" spans="1:19" ht="11.25" hidden="1" customHeight="1" x14ac:dyDescent="0.2">
      <c r="A97" s="294" t="s">
        <v>423</v>
      </c>
      <c r="B97" s="294"/>
      <c r="C97" s="40">
        <v>47528.77</v>
      </c>
      <c r="D97" s="41"/>
      <c r="E97" s="41"/>
      <c r="F97" s="41"/>
      <c r="G97" s="41"/>
      <c r="H97" s="41"/>
      <c r="I97" s="40">
        <v>47528.77</v>
      </c>
      <c r="J97" s="42">
        <v>47528.770186335409</v>
      </c>
      <c r="K97" s="42"/>
      <c r="L97" s="25">
        <f t="shared" si="12"/>
        <v>0</v>
      </c>
      <c r="M97" s="25"/>
      <c r="N97" s="43" t="s">
        <v>424</v>
      </c>
      <c r="O97" s="44">
        <v>47528.770186335409</v>
      </c>
      <c r="P97" s="45"/>
      <c r="Q97" s="46">
        <v>47528.770186335409</v>
      </c>
      <c r="R97" s="45">
        <f t="shared" si="13"/>
        <v>1.8633541185408831E-4</v>
      </c>
      <c r="S97" s="45">
        <f t="shared" si="11"/>
        <v>0</v>
      </c>
    </row>
    <row r="98" spans="1:19" ht="11.25" hidden="1" customHeight="1" x14ac:dyDescent="0.2">
      <c r="A98" s="294" t="s">
        <v>425</v>
      </c>
      <c r="B98" s="294"/>
      <c r="C98" s="40">
        <v>48584.25</v>
      </c>
      <c r="D98" s="41"/>
      <c r="E98" s="41"/>
      <c r="F98" s="41"/>
      <c r="G98" s="41"/>
      <c r="H98" s="41"/>
      <c r="I98" s="40">
        <v>48584.25</v>
      </c>
      <c r="J98" s="42">
        <v>48584.248447204955</v>
      </c>
      <c r="K98" s="42"/>
      <c r="L98" s="25">
        <f t="shared" si="12"/>
        <v>0</v>
      </c>
      <c r="M98" s="25"/>
      <c r="N98" s="43" t="s">
        <v>426</v>
      </c>
      <c r="O98" s="46">
        <v>48584.248447204955</v>
      </c>
      <c r="P98" s="45"/>
      <c r="Q98" s="46">
        <v>48584.248447204955</v>
      </c>
      <c r="R98" s="45">
        <f t="shared" si="13"/>
        <v>-1.5527950454270467E-3</v>
      </c>
      <c r="S98" s="45">
        <f t="shared" si="11"/>
        <v>0</v>
      </c>
    </row>
    <row r="99" spans="1:19" ht="11.25" customHeight="1" x14ac:dyDescent="0.2">
      <c r="A99" s="294" t="s">
        <v>139</v>
      </c>
      <c r="B99" s="294"/>
      <c r="C99" s="40">
        <v>2484.4699999999998</v>
      </c>
      <c r="D99" s="41"/>
      <c r="E99" s="41"/>
      <c r="F99" s="41"/>
      <c r="G99" s="41"/>
      <c r="H99" s="41"/>
      <c r="I99" s="40">
        <v>2484.4699999999998</v>
      </c>
      <c r="J99" s="42"/>
      <c r="K99" s="42">
        <v>2484.4720496894411</v>
      </c>
      <c r="L99" s="25">
        <f t="shared" si="12"/>
        <v>0</v>
      </c>
      <c r="M99" s="25">
        <f t="shared" ref="M99:M104" si="16">ROUND(K99,2)</f>
        <v>2484.4699999999998</v>
      </c>
      <c r="N99" s="43" t="s">
        <v>427</v>
      </c>
      <c r="O99" s="44"/>
      <c r="P99" s="45">
        <v>2484.4720496894411</v>
      </c>
      <c r="Q99" s="46">
        <v>2484.4720496894411</v>
      </c>
      <c r="R99" s="45">
        <f t="shared" si="13"/>
        <v>2.0496894412644906E-3</v>
      </c>
      <c r="S99" s="45">
        <f t="shared" si="11"/>
        <v>0</v>
      </c>
    </row>
    <row r="100" spans="1:19" ht="11.25" customHeight="1" x14ac:dyDescent="0.2">
      <c r="A100" s="294" t="s">
        <v>140</v>
      </c>
      <c r="B100" s="294"/>
      <c r="C100" s="40">
        <v>3105.59</v>
      </c>
      <c r="D100" s="41"/>
      <c r="E100" s="41"/>
      <c r="F100" s="41"/>
      <c r="G100" s="41"/>
      <c r="H100" s="41"/>
      <c r="I100" s="40">
        <v>3105.59</v>
      </c>
      <c r="J100" s="42"/>
      <c r="K100" s="42">
        <v>3105.5900621118012</v>
      </c>
      <c r="L100" s="25">
        <f t="shared" si="12"/>
        <v>0</v>
      </c>
      <c r="M100" s="25">
        <f t="shared" si="16"/>
        <v>3105.59</v>
      </c>
      <c r="N100" s="43" t="s">
        <v>428</v>
      </c>
      <c r="O100" s="44"/>
      <c r="P100" s="45">
        <v>3105.5900621118012</v>
      </c>
      <c r="Q100" s="46">
        <v>3105.5900621118012</v>
      </c>
      <c r="R100" s="45">
        <f t="shared" si="13"/>
        <v>6.2111801071296213E-5</v>
      </c>
      <c r="S100" s="45">
        <f t="shared" si="11"/>
        <v>0</v>
      </c>
    </row>
    <row r="101" spans="1:19" ht="11.25" customHeight="1" x14ac:dyDescent="0.2">
      <c r="A101" s="294" t="s">
        <v>141</v>
      </c>
      <c r="B101" s="294"/>
      <c r="C101" s="40">
        <v>2484.4699999999998</v>
      </c>
      <c r="D101" s="41"/>
      <c r="E101" s="41"/>
      <c r="F101" s="41"/>
      <c r="G101" s="41"/>
      <c r="H101" s="41"/>
      <c r="I101" s="40">
        <v>2484.4699999999998</v>
      </c>
      <c r="J101" s="42"/>
      <c r="K101" s="42">
        <v>2484.4720496894411</v>
      </c>
      <c r="L101" s="25">
        <f t="shared" si="12"/>
        <v>0</v>
      </c>
      <c r="M101" s="25">
        <f t="shared" si="16"/>
        <v>2484.4699999999998</v>
      </c>
      <c r="N101" s="43" t="s">
        <v>429</v>
      </c>
      <c r="O101" s="44"/>
      <c r="P101" s="45">
        <v>2484.4720496894411</v>
      </c>
      <c r="Q101" s="46">
        <v>2484.4720496894411</v>
      </c>
      <c r="R101" s="45">
        <f t="shared" si="13"/>
        <v>2.0496894412644906E-3</v>
      </c>
      <c r="S101" s="45">
        <f t="shared" si="11"/>
        <v>0</v>
      </c>
    </row>
    <row r="102" spans="1:19" ht="11.25" customHeight="1" x14ac:dyDescent="0.2">
      <c r="A102" s="294" t="s">
        <v>142</v>
      </c>
      <c r="B102" s="294"/>
      <c r="C102" s="40">
        <v>5590.06</v>
      </c>
      <c r="D102" s="41"/>
      <c r="E102" s="41"/>
      <c r="F102" s="41"/>
      <c r="G102" s="41"/>
      <c r="H102" s="41"/>
      <c r="I102" s="40">
        <v>5590.06</v>
      </c>
      <c r="J102" s="42"/>
      <c r="K102" s="42">
        <v>5590.0621118012423</v>
      </c>
      <c r="L102" s="25">
        <f t="shared" si="12"/>
        <v>0</v>
      </c>
      <c r="M102" s="25">
        <f t="shared" si="16"/>
        <v>5590.06</v>
      </c>
      <c r="N102" s="43" t="s">
        <v>430</v>
      </c>
      <c r="O102" s="44"/>
      <c r="P102" s="45">
        <v>5590.0621118012423</v>
      </c>
      <c r="Q102" s="46">
        <v>5590.0621118012423</v>
      </c>
      <c r="R102" s="45">
        <f t="shared" si="13"/>
        <v>2.1118012418810395E-3</v>
      </c>
      <c r="S102" s="45">
        <f t="shared" si="11"/>
        <v>0</v>
      </c>
    </row>
    <row r="103" spans="1:19" ht="11.25" customHeight="1" x14ac:dyDescent="0.2">
      <c r="A103" s="294" t="s">
        <v>143</v>
      </c>
      <c r="B103" s="294"/>
      <c r="C103" s="40">
        <v>6211.18</v>
      </c>
      <c r="D103" s="41"/>
      <c r="E103" s="41"/>
      <c r="F103" s="41"/>
      <c r="G103" s="41"/>
      <c r="H103" s="41"/>
      <c r="I103" s="40">
        <v>6211.18</v>
      </c>
      <c r="J103" s="42"/>
      <c r="K103" s="42">
        <v>6211.1801242236024</v>
      </c>
      <c r="L103" s="25">
        <f t="shared" si="12"/>
        <v>0</v>
      </c>
      <c r="M103" s="25">
        <f t="shared" si="16"/>
        <v>6211.18</v>
      </c>
      <c r="N103" s="43" t="s">
        <v>431</v>
      </c>
      <c r="O103" s="44"/>
      <c r="P103" s="45">
        <v>6211.1801242236024</v>
      </c>
      <c r="Q103" s="46">
        <v>6211.1801242236024</v>
      </c>
      <c r="R103" s="45">
        <f t="shared" si="13"/>
        <v>1.2422360214259243E-4</v>
      </c>
      <c r="S103" s="45">
        <f t="shared" si="11"/>
        <v>0</v>
      </c>
    </row>
    <row r="104" spans="1:19" ht="11.25" customHeight="1" x14ac:dyDescent="0.2">
      <c r="A104" s="294" t="s">
        <v>144</v>
      </c>
      <c r="B104" s="294"/>
      <c r="C104" s="40">
        <v>55892.11</v>
      </c>
      <c r="D104" s="41"/>
      <c r="E104" s="40">
        <v>10725.3</v>
      </c>
      <c r="F104" s="41"/>
      <c r="G104" s="40">
        <v>18346.34</v>
      </c>
      <c r="H104" s="40">
        <v>6944.69</v>
      </c>
      <c r="I104" s="40">
        <v>19875.78</v>
      </c>
      <c r="J104" s="42"/>
      <c r="K104" s="42">
        <v>19875.776397515529</v>
      </c>
      <c r="L104" s="25">
        <f t="shared" si="12"/>
        <v>36016.33</v>
      </c>
      <c r="M104" s="25">
        <f t="shared" si="16"/>
        <v>19875.78</v>
      </c>
      <c r="N104" s="43" t="s">
        <v>432</v>
      </c>
      <c r="O104" s="44"/>
      <c r="P104" s="45">
        <v>19875.776397515529</v>
      </c>
      <c r="Q104" s="46">
        <v>19875.776397515529</v>
      </c>
      <c r="R104" s="45">
        <f t="shared" si="13"/>
        <v>-3.6024844703206327E-3</v>
      </c>
      <c r="S104" s="45">
        <f t="shared" si="11"/>
        <v>0</v>
      </c>
    </row>
    <row r="105" spans="1:19" ht="11.25" hidden="1" customHeight="1" x14ac:dyDescent="0.2">
      <c r="A105" s="294" t="s">
        <v>433</v>
      </c>
      <c r="B105" s="294"/>
      <c r="C105" s="40">
        <v>49438.89</v>
      </c>
      <c r="D105" s="41"/>
      <c r="E105" s="41"/>
      <c r="F105" s="41"/>
      <c r="G105" s="41"/>
      <c r="H105" s="41"/>
      <c r="I105" s="40">
        <v>49438.89</v>
      </c>
      <c r="J105" s="42">
        <v>49438.881987577661</v>
      </c>
      <c r="K105" s="42"/>
      <c r="L105" s="25">
        <f t="shared" si="12"/>
        <v>0</v>
      </c>
      <c r="M105" s="25"/>
      <c r="N105" s="43" t="s">
        <v>434</v>
      </c>
      <c r="O105" s="46">
        <v>49438.881987577661</v>
      </c>
      <c r="P105" s="45"/>
      <c r="Q105" s="46">
        <v>49438.881987577661</v>
      </c>
      <c r="R105" s="45">
        <f t="shared" si="13"/>
        <v>-8.0124223386519589E-3</v>
      </c>
      <c r="S105" s="45">
        <f t="shared" si="11"/>
        <v>0</v>
      </c>
    </row>
    <row r="106" spans="1:19" ht="11.25" customHeight="1" x14ac:dyDescent="0.2">
      <c r="A106" s="294" t="s">
        <v>145</v>
      </c>
      <c r="B106" s="294"/>
      <c r="C106" s="40">
        <v>83012.81</v>
      </c>
      <c r="D106" s="41"/>
      <c r="E106" s="40">
        <v>22758.29</v>
      </c>
      <c r="F106" s="40">
        <v>6768.29</v>
      </c>
      <c r="G106" s="40">
        <v>31463.41</v>
      </c>
      <c r="H106" s="40">
        <v>14569.41</v>
      </c>
      <c r="I106" s="40">
        <v>7453.41</v>
      </c>
      <c r="J106" s="42"/>
      <c r="K106" s="42">
        <v>7453.4161490683236</v>
      </c>
      <c r="L106" s="25">
        <f t="shared" si="12"/>
        <v>75559.400000000009</v>
      </c>
      <c r="M106" s="25">
        <f>ROUND(K106,2)</f>
        <v>7453.42</v>
      </c>
      <c r="N106" s="43" t="s">
        <v>435</v>
      </c>
      <c r="O106" s="44"/>
      <c r="P106" s="45">
        <v>7453.4161490683236</v>
      </c>
      <c r="Q106" s="46">
        <v>7453.4161490683236</v>
      </c>
      <c r="R106" s="45">
        <f t="shared" si="13"/>
        <v>6.1490683237934718E-3</v>
      </c>
      <c r="S106" s="45">
        <f t="shared" si="11"/>
        <v>0</v>
      </c>
    </row>
    <row r="107" spans="1:19" ht="11.25" hidden="1" customHeight="1" x14ac:dyDescent="0.2">
      <c r="A107" s="294" t="s">
        <v>436</v>
      </c>
      <c r="B107" s="294"/>
      <c r="C107" s="40">
        <v>9901.99</v>
      </c>
      <c r="D107" s="41"/>
      <c r="E107" s="40">
        <v>7551.22</v>
      </c>
      <c r="F107" s="47">
        <v>441.46</v>
      </c>
      <c r="G107" s="41"/>
      <c r="H107" s="40">
        <v>1909.31</v>
      </c>
      <c r="I107" s="41"/>
      <c r="J107" s="36"/>
      <c r="K107" s="36"/>
      <c r="L107" s="25">
        <f t="shared" si="12"/>
        <v>9901.99</v>
      </c>
      <c r="M107" s="25"/>
      <c r="R107" s="45">
        <f t="shared" si="13"/>
        <v>0</v>
      </c>
      <c r="S107" s="45">
        <f t="shared" si="11"/>
        <v>0</v>
      </c>
    </row>
    <row r="108" spans="1:19" ht="11.25" customHeight="1" x14ac:dyDescent="0.2">
      <c r="A108" s="294" t="s">
        <v>146</v>
      </c>
      <c r="B108" s="294"/>
      <c r="C108" s="40">
        <v>24357.86</v>
      </c>
      <c r="D108" s="41"/>
      <c r="E108" s="41"/>
      <c r="F108" s="40">
        <v>1271.03</v>
      </c>
      <c r="G108" s="41"/>
      <c r="H108" s="47">
        <v>105.46</v>
      </c>
      <c r="I108" s="40">
        <v>22981.37</v>
      </c>
      <c r="J108" s="42"/>
      <c r="K108" s="42">
        <v>22981.366459627327</v>
      </c>
      <c r="L108" s="25">
        <f t="shared" si="12"/>
        <v>1376.49</v>
      </c>
      <c r="M108" s="25">
        <f>ROUND(K108,2)</f>
        <v>22981.37</v>
      </c>
      <c r="N108" s="43" t="s">
        <v>437</v>
      </c>
      <c r="O108" s="44"/>
      <c r="P108" s="45">
        <v>22981.366459627327</v>
      </c>
      <c r="Q108" s="46">
        <v>22981.366459627327</v>
      </c>
      <c r="R108" s="45">
        <f t="shared" si="13"/>
        <v>-3.5403726724325679E-3</v>
      </c>
      <c r="S108" s="45">
        <f t="shared" si="11"/>
        <v>0</v>
      </c>
    </row>
    <row r="109" spans="1:19" ht="11.25" hidden="1" customHeight="1" x14ac:dyDescent="0.2">
      <c r="A109" s="294" t="s">
        <v>438</v>
      </c>
      <c r="B109" s="294"/>
      <c r="C109" s="40">
        <v>75986.98</v>
      </c>
      <c r="D109" s="41"/>
      <c r="E109" s="41"/>
      <c r="F109" s="41"/>
      <c r="G109" s="41"/>
      <c r="H109" s="41"/>
      <c r="I109" s="40">
        <v>75986.98</v>
      </c>
      <c r="J109" s="42">
        <v>75986.993788819876</v>
      </c>
      <c r="K109" s="42"/>
      <c r="L109" s="25">
        <f t="shared" si="12"/>
        <v>0</v>
      </c>
      <c r="M109" s="25"/>
      <c r="N109" s="43" t="s">
        <v>439</v>
      </c>
      <c r="O109" s="44">
        <v>75986.993788819876</v>
      </c>
      <c r="P109" s="45"/>
      <c r="Q109" s="46">
        <v>75986.993788819876</v>
      </c>
      <c r="R109" s="45">
        <f t="shared" si="13"/>
        <v>1.378881988057401E-2</v>
      </c>
      <c r="S109" s="45">
        <f t="shared" si="11"/>
        <v>0</v>
      </c>
    </row>
    <row r="110" spans="1:19" ht="11.25" hidden="1" customHeight="1" x14ac:dyDescent="0.2">
      <c r="A110" s="294" t="s">
        <v>440</v>
      </c>
      <c r="B110" s="294"/>
      <c r="C110" s="40">
        <v>13355.36</v>
      </c>
      <c r="D110" s="41"/>
      <c r="E110" s="41"/>
      <c r="F110" s="41"/>
      <c r="G110" s="41"/>
      <c r="H110" s="41"/>
      <c r="I110" s="40">
        <v>13355.36</v>
      </c>
      <c r="J110" s="42">
        <v>13355.366459627328</v>
      </c>
      <c r="K110" s="42"/>
      <c r="L110" s="25">
        <f t="shared" si="12"/>
        <v>0</v>
      </c>
      <c r="M110" s="25"/>
      <c r="N110" s="43" t="s">
        <v>441</v>
      </c>
      <c r="O110" s="44">
        <v>13355.366459627328</v>
      </c>
      <c r="P110" s="45"/>
      <c r="Q110" s="46">
        <v>13355.366459627328</v>
      </c>
      <c r="R110" s="45">
        <f t="shared" si="13"/>
        <v>6.4596273277857108E-3</v>
      </c>
      <c r="S110" s="45">
        <f t="shared" si="11"/>
        <v>0</v>
      </c>
    </row>
    <row r="111" spans="1:19" ht="11.25" customHeight="1" x14ac:dyDescent="0.2">
      <c r="A111" s="294" t="s">
        <v>45</v>
      </c>
      <c r="B111" s="294"/>
      <c r="C111" s="40">
        <v>99288.320000000007</v>
      </c>
      <c r="D111" s="40">
        <v>37702.44</v>
      </c>
      <c r="E111" s="40">
        <v>16108.54</v>
      </c>
      <c r="F111" s="40">
        <v>2662.05</v>
      </c>
      <c r="G111" s="40">
        <v>22417.07</v>
      </c>
      <c r="H111" s="40">
        <v>18845.419999999998</v>
      </c>
      <c r="I111" s="40">
        <v>1552.8</v>
      </c>
      <c r="J111" s="42"/>
      <c r="K111" s="42">
        <v>1552.7950310559006</v>
      </c>
      <c r="L111" s="25">
        <f t="shared" si="12"/>
        <v>97735.52</v>
      </c>
      <c r="M111" s="25">
        <f>ROUND(K111,2)</f>
        <v>1552.8</v>
      </c>
      <c r="N111" s="43" t="s">
        <v>442</v>
      </c>
      <c r="O111" s="44"/>
      <c r="P111" s="45">
        <v>1552.7950310559006</v>
      </c>
      <c r="Q111" s="46">
        <v>1552.7950310559006</v>
      </c>
      <c r="R111" s="45">
        <f t="shared" si="13"/>
        <v>-4.9689440993461176E-3</v>
      </c>
      <c r="S111" s="45">
        <f t="shared" si="11"/>
        <v>0</v>
      </c>
    </row>
    <row r="112" spans="1:19" ht="11.25" hidden="1" customHeight="1" x14ac:dyDescent="0.2">
      <c r="A112" s="297" t="s">
        <v>443</v>
      </c>
      <c r="B112" s="297"/>
      <c r="C112" s="59">
        <v>12500</v>
      </c>
      <c r="D112" s="60"/>
      <c r="E112" s="60"/>
      <c r="F112" s="60"/>
      <c r="G112" s="60"/>
      <c r="H112" s="60"/>
      <c r="I112" s="59">
        <v>12500</v>
      </c>
      <c r="J112" s="61">
        <v>12500</v>
      </c>
      <c r="K112" s="61"/>
      <c r="L112" s="25">
        <f t="shared" si="12"/>
        <v>0</v>
      </c>
      <c r="M112" s="25"/>
      <c r="N112" s="62"/>
      <c r="O112" s="62">
        <v>12500</v>
      </c>
      <c r="P112" s="62"/>
      <c r="Q112" s="62">
        <v>12500</v>
      </c>
      <c r="R112" s="45">
        <f t="shared" si="13"/>
        <v>0</v>
      </c>
      <c r="S112" s="45">
        <f t="shared" si="11"/>
        <v>0</v>
      </c>
    </row>
    <row r="113" spans="1:19" ht="11.25" customHeight="1" x14ac:dyDescent="0.2">
      <c r="A113" s="294" t="s">
        <v>147</v>
      </c>
      <c r="B113" s="294"/>
      <c r="C113" s="40">
        <v>52421.56</v>
      </c>
      <c r="D113" s="41"/>
      <c r="E113" s="40">
        <v>14237.8</v>
      </c>
      <c r="F113" s="41"/>
      <c r="G113" s="41"/>
      <c r="H113" s="40">
        <v>3401.16</v>
      </c>
      <c r="I113" s="40">
        <v>34782.6</v>
      </c>
      <c r="J113" s="42"/>
      <c r="K113" s="42">
        <v>34782.608695652169</v>
      </c>
      <c r="L113" s="25">
        <f t="shared" si="12"/>
        <v>17638.96</v>
      </c>
      <c r="M113" s="25">
        <f t="shared" ref="M113:M115" si="17">ROUND(K113,2)</f>
        <v>34782.61</v>
      </c>
      <c r="N113" s="43" t="s">
        <v>444</v>
      </c>
      <c r="O113" s="44"/>
      <c r="P113" s="45">
        <v>34782.608695652169</v>
      </c>
      <c r="Q113" s="46">
        <v>34782.608695652169</v>
      </c>
      <c r="R113" s="45">
        <f t="shared" si="13"/>
        <v>8.6956521699903533E-3</v>
      </c>
      <c r="S113" s="45">
        <f t="shared" si="11"/>
        <v>0</v>
      </c>
    </row>
    <row r="114" spans="1:19" ht="11.25" customHeight="1" x14ac:dyDescent="0.2">
      <c r="A114" s="294" t="s">
        <v>148</v>
      </c>
      <c r="B114" s="294"/>
      <c r="C114" s="40">
        <v>34437.54</v>
      </c>
      <c r="D114" s="41"/>
      <c r="E114" s="40">
        <v>18381.77</v>
      </c>
      <c r="F114" s="40">
        <v>1895.2</v>
      </c>
      <c r="G114" s="41"/>
      <c r="H114" s="40">
        <v>4843.8</v>
      </c>
      <c r="I114" s="40">
        <v>9316.77</v>
      </c>
      <c r="J114" s="36"/>
      <c r="K114" s="63">
        <v>9316.77</v>
      </c>
      <c r="L114" s="25">
        <f t="shared" si="12"/>
        <v>25120.77</v>
      </c>
      <c r="M114" s="25">
        <f t="shared" si="17"/>
        <v>9316.77</v>
      </c>
      <c r="N114" s="43" t="s">
        <v>445</v>
      </c>
      <c r="P114" s="64">
        <v>9316.77</v>
      </c>
      <c r="Q114" s="64">
        <v>9316.77</v>
      </c>
      <c r="R114" s="45">
        <f t="shared" si="13"/>
        <v>0</v>
      </c>
      <c r="S114" s="45">
        <f t="shared" si="11"/>
        <v>0</v>
      </c>
    </row>
    <row r="115" spans="1:19" ht="11.25" customHeight="1" x14ac:dyDescent="0.2">
      <c r="A115" s="294" t="s">
        <v>149</v>
      </c>
      <c r="B115" s="294"/>
      <c r="C115" s="40">
        <v>21604.26</v>
      </c>
      <c r="D115" s="41"/>
      <c r="E115" s="40">
        <v>13746.71</v>
      </c>
      <c r="F115" s="40">
        <v>1538.83</v>
      </c>
      <c r="G115" s="47">
        <v>147.56</v>
      </c>
      <c r="H115" s="40">
        <v>3686.69</v>
      </c>
      <c r="I115" s="40">
        <v>2484.4699999999998</v>
      </c>
      <c r="J115" s="42"/>
      <c r="K115" s="42">
        <v>2484.4720496894411</v>
      </c>
      <c r="L115" s="25">
        <f t="shared" si="12"/>
        <v>19119.789999999997</v>
      </c>
      <c r="M115" s="25">
        <f t="shared" si="17"/>
        <v>2484.4699999999998</v>
      </c>
      <c r="N115" s="43" t="s">
        <v>446</v>
      </c>
      <c r="O115" s="44"/>
      <c r="P115" s="45">
        <v>2484.4720496894411</v>
      </c>
      <c r="Q115" s="46">
        <v>2484.4720496894411</v>
      </c>
      <c r="R115" s="45">
        <f t="shared" si="13"/>
        <v>2.0496894412644906E-3</v>
      </c>
      <c r="S115" s="45">
        <f t="shared" si="11"/>
        <v>0</v>
      </c>
    </row>
    <row r="116" spans="1:19" ht="11.25" hidden="1" customHeight="1" x14ac:dyDescent="0.2">
      <c r="A116" s="294" t="s">
        <v>447</v>
      </c>
      <c r="B116" s="294"/>
      <c r="C116" s="40">
        <v>57661.2</v>
      </c>
      <c r="D116" s="41"/>
      <c r="E116" s="41"/>
      <c r="F116" s="41"/>
      <c r="G116" s="41"/>
      <c r="H116" s="41"/>
      <c r="I116" s="40">
        <v>57661.2</v>
      </c>
      <c r="J116" s="42">
        <v>57661.192546583843</v>
      </c>
      <c r="K116" s="42"/>
      <c r="L116" s="25">
        <f t="shared" si="12"/>
        <v>0</v>
      </c>
      <c r="M116" s="25"/>
      <c r="N116" s="43" t="s">
        <v>448</v>
      </c>
      <c r="O116" s="46">
        <v>57661.192546583843</v>
      </c>
      <c r="P116" s="45"/>
      <c r="Q116" s="46">
        <v>57661.192546583843</v>
      </c>
      <c r="R116" s="45">
        <f t="shared" si="13"/>
        <v>-7.4534161540213972E-3</v>
      </c>
      <c r="S116" s="45">
        <f t="shared" si="11"/>
        <v>0</v>
      </c>
    </row>
    <row r="117" spans="1:19" ht="11.25" customHeight="1" x14ac:dyDescent="0.2">
      <c r="A117" s="294" t="s">
        <v>150</v>
      </c>
      <c r="B117" s="294"/>
      <c r="C117" s="40">
        <v>52315.23</v>
      </c>
      <c r="D117" s="40">
        <v>10896.34</v>
      </c>
      <c r="E117" s="40">
        <v>13972.56</v>
      </c>
      <c r="F117" s="40">
        <v>1315.56</v>
      </c>
      <c r="G117" s="41"/>
      <c r="H117" s="40">
        <v>6254.99</v>
      </c>
      <c r="I117" s="40">
        <v>19875.78</v>
      </c>
      <c r="J117" s="42"/>
      <c r="K117" s="42">
        <v>19875.776397515529</v>
      </c>
      <c r="L117" s="25">
        <f t="shared" si="12"/>
        <v>32439.450000000004</v>
      </c>
      <c r="M117" s="25">
        <f>ROUND(K117,2)</f>
        <v>19875.78</v>
      </c>
      <c r="N117" s="43" t="s">
        <v>449</v>
      </c>
      <c r="O117" s="44"/>
      <c r="P117" s="45">
        <v>19875.776397515529</v>
      </c>
      <c r="Q117" s="46">
        <v>19875.776397515529</v>
      </c>
      <c r="R117" s="45">
        <f t="shared" si="13"/>
        <v>-3.6024844703206327E-3</v>
      </c>
      <c r="S117" s="45">
        <f t="shared" si="11"/>
        <v>0</v>
      </c>
    </row>
    <row r="118" spans="1:19" ht="11.25" hidden="1" customHeight="1" x14ac:dyDescent="0.2">
      <c r="A118" s="294" t="s">
        <v>450</v>
      </c>
      <c r="B118" s="294"/>
      <c r="C118" s="40">
        <v>48756.76</v>
      </c>
      <c r="D118" s="41"/>
      <c r="E118" s="41"/>
      <c r="F118" s="41"/>
      <c r="G118" s="41"/>
      <c r="H118" s="41"/>
      <c r="I118" s="40">
        <v>48756.76</v>
      </c>
      <c r="J118" s="42">
        <v>48756.757763975154</v>
      </c>
      <c r="K118" s="42"/>
      <c r="L118" s="25">
        <f t="shared" si="12"/>
        <v>0</v>
      </c>
      <c r="M118" s="25"/>
      <c r="N118" s="43" t="s">
        <v>451</v>
      </c>
      <c r="O118" s="44">
        <v>48756.757763975154</v>
      </c>
      <c r="P118" s="45"/>
      <c r="Q118" s="46">
        <v>48756.757763975154</v>
      </c>
      <c r="R118" s="45">
        <f t="shared" si="13"/>
        <v>-2.2360248476616107E-3</v>
      </c>
      <c r="S118" s="45">
        <f t="shared" si="11"/>
        <v>0</v>
      </c>
    </row>
    <row r="119" spans="1:19" ht="11.25" customHeight="1" x14ac:dyDescent="0.2">
      <c r="A119" s="294" t="s">
        <v>151</v>
      </c>
      <c r="B119" s="294"/>
      <c r="C119" s="40">
        <v>4968.9399999999996</v>
      </c>
      <c r="D119" s="41"/>
      <c r="E119" s="41"/>
      <c r="F119" s="41"/>
      <c r="G119" s="41"/>
      <c r="H119" s="41"/>
      <c r="I119" s="40">
        <v>4968.9399999999996</v>
      </c>
      <c r="J119" s="42"/>
      <c r="K119" s="42">
        <v>4968.9440993788821</v>
      </c>
      <c r="L119" s="25">
        <f t="shared" si="12"/>
        <v>0</v>
      </c>
      <c r="M119" s="25">
        <f t="shared" ref="M119:M120" si="18">ROUND(K119,2)</f>
        <v>4968.9399999999996</v>
      </c>
      <c r="N119" s="43" t="s">
        <v>452</v>
      </c>
      <c r="O119" s="44"/>
      <c r="P119" s="45">
        <v>4968.9440993788821</v>
      </c>
      <c r="Q119" s="46">
        <v>4968.9440993788821</v>
      </c>
      <c r="R119" s="45">
        <f t="shared" si="13"/>
        <v>4.0993788825289812E-3</v>
      </c>
      <c r="S119" s="45">
        <f t="shared" si="11"/>
        <v>0</v>
      </c>
    </row>
    <row r="120" spans="1:19" ht="11.25" customHeight="1" x14ac:dyDescent="0.2">
      <c r="A120" s="294" t="s">
        <v>152</v>
      </c>
      <c r="B120" s="294"/>
      <c r="C120" s="40">
        <v>1242.23</v>
      </c>
      <c r="D120" s="41"/>
      <c r="E120" s="41"/>
      <c r="F120" s="41"/>
      <c r="G120" s="41"/>
      <c r="H120" s="41"/>
      <c r="I120" s="40">
        <v>1242.23</v>
      </c>
      <c r="J120" s="42"/>
      <c r="K120" s="42">
        <v>1242.2360248447205</v>
      </c>
      <c r="L120" s="25">
        <f t="shared" si="12"/>
        <v>0</v>
      </c>
      <c r="M120" s="25">
        <f t="shared" si="18"/>
        <v>1242.24</v>
      </c>
      <c r="N120" s="43" t="s">
        <v>453</v>
      </c>
      <c r="O120" s="44"/>
      <c r="P120" s="45">
        <v>1242.2360248447205</v>
      </c>
      <c r="Q120" s="46">
        <v>1242.2360248447205</v>
      </c>
      <c r="R120" s="45">
        <f t="shared" si="13"/>
        <v>6.024844720514011E-3</v>
      </c>
      <c r="S120" s="45">
        <f t="shared" si="11"/>
        <v>0</v>
      </c>
    </row>
    <row r="121" spans="1:19" ht="11.25" hidden="1" customHeight="1" x14ac:dyDescent="0.2">
      <c r="A121" s="294" t="s">
        <v>454</v>
      </c>
      <c r="B121" s="294"/>
      <c r="C121" s="40">
        <v>182450.52</v>
      </c>
      <c r="D121" s="41"/>
      <c r="E121" s="41"/>
      <c r="F121" s="41"/>
      <c r="G121" s="41"/>
      <c r="H121" s="41"/>
      <c r="I121" s="40">
        <v>182450.52</v>
      </c>
      <c r="J121" s="42">
        <v>182450.5217391304</v>
      </c>
      <c r="K121" s="42"/>
      <c r="L121" s="25">
        <f t="shared" si="12"/>
        <v>0</v>
      </c>
      <c r="M121" s="25"/>
      <c r="N121" s="43" t="s">
        <v>455</v>
      </c>
      <c r="O121" s="44">
        <v>182450.5217391304</v>
      </c>
      <c r="P121" s="45"/>
      <c r="Q121" s="46">
        <v>182450.5217391304</v>
      </c>
      <c r="R121" s="45">
        <f t="shared" si="13"/>
        <v>1.7391304136253893E-3</v>
      </c>
      <c r="S121" s="45">
        <f t="shared" si="11"/>
        <v>0</v>
      </c>
    </row>
    <row r="122" spans="1:19" ht="11.25" customHeight="1" x14ac:dyDescent="0.2">
      <c r="A122" s="294" t="s">
        <v>153</v>
      </c>
      <c r="B122" s="294"/>
      <c r="C122" s="40">
        <v>149699.04</v>
      </c>
      <c r="D122" s="40">
        <v>45824.39</v>
      </c>
      <c r="E122" s="40">
        <v>25248.78</v>
      </c>
      <c r="F122" s="40">
        <v>3529.44</v>
      </c>
      <c r="G122" s="40">
        <v>22417.07</v>
      </c>
      <c r="H122" s="40">
        <v>23176.25</v>
      </c>
      <c r="I122" s="40">
        <v>29503.11</v>
      </c>
      <c r="J122" s="42"/>
      <c r="K122" s="42">
        <v>29503.105590062114</v>
      </c>
      <c r="L122" s="25">
        <f t="shared" si="12"/>
        <v>120195.93</v>
      </c>
      <c r="M122" s="25">
        <f t="shared" ref="M122:M129" si="19">ROUND(K122,2)</f>
        <v>29503.11</v>
      </c>
      <c r="N122" s="43" t="s">
        <v>456</v>
      </c>
      <c r="O122" s="44"/>
      <c r="P122" s="45">
        <v>29503.105590062114</v>
      </c>
      <c r="Q122" s="46">
        <v>29503.105590062114</v>
      </c>
      <c r="R122" s="45">
        <f t="shared" si="13"/>
        <v>-4.4099378865212202E-3</v>
      </c>
      <c r="S122" s="45">
        <f t="shared" si="11"/>
        <v>0</v>
      </c>
    </row>
    <row r="123" spans="1:19" ht="11.25" customHeight="1" x14ac:dyDescent="0.2">
      <c r="A123" s="294" t="s">
        <v>154</v>
      </c>
      <c r="B123" s="294"/>
      <c r="C123" s="40">
        <v>9316.77</v>
      </c>
      <c r="D123" s="41"/>
      <c r="E123" s="41"/>
      <c r="F123" s="41"/>
      <c r="G123" s="41"/>
      <c r="H123" s="41"/>
      <c r="I123" s="40">
        <v>9316.77</v>
      </c>
      <c r="J123" s="42"/>
      <c r="K123" s="42">
        <v>9316.7701863354032</v>
      </c>
      <c r="L123" s="25">
        <f t="shared" si="12"/>
        <v>0</v>
      </c>
      <c r="M123" s="25">
        <f t="shared" si="19"/>
        <v>9316.77</v>
      </c>
      <c r="N123" s="43" t="s">
        <v>457</v>
      </c>
      <c r="O123" s="44"/>
      <c r="P123" s="45">
        <v>9316.7701863354032</v>
      </c>
      <c r="Q123" s="46">
        <v>9316.7701863354032</v>
      </c>
      <c r="R123" s="45">
        <f t="shared" si="13"/>
        <v>1.8633540275914129E-4</v>
      </c>
      <c r="S123" s="45">
        <f t="shared" si="11"/>
        <v>0</v>
      </c>
    </row>
    <row r="124" spans="1:19" ht="11.25" customHeight="1" x14ac:dyDescent="0.2">
      <c r="A124" s="294" t="s">
        <v>155</v>
      </c>
      <c r="B124" s="294"/>
      <c r="C124" s="40">
        <v>19875.759999999998</v>
      </c>
      <c r="D124" s="41"/>
      <c r="E124" s="41"/>
      <c r="F124" s="41"/>
      <c r="G124" s="41"/>
      <c r="H124" s="41"/>
      <c r="I124" s="40">
        <v>19875.759999999998</v>
      </c>
      <c r="J124" s="42"/>
      <c r="K124" s="42">
        <v>19875.776397515529</v>
      </c>
      <c r="L124" s="25">
        <f t="shared" si="12"/>
        <v>0</v>
      </c>
      <c r="M124" s="25">
        <f t="shared" si="19"/>
        <v>19875.78</v>
      </c>
      <c r="N124" s="43" t="s">
        <v>458</v>
      </c>
      <c r="O124" s="44"/>
      <c r="P124" s="45">
        <v>19875.776397515529</v>
      </c>
      <c r="Q124" s="46">
        <v>19875.776397515529</v>
      </c>
      <c r="R124" s="45">
        <f t="shared" si="13"/>
        <v>1.6397515530115925E-2</v>
      </c>
      <c r="S124" s="45">
        <f t="shared" si="11"/>
        <v>0</v>
      </c>
    </row>
    <row r="125" spans="1:19" ht="11.25" customHeight="1" x14ac:dyDescent="0.2">
      <c r="A125" s="294" t="s">
        <v>156</v>
      </c>
      <c r="B125" s="294"/>
      <c r="C125" s="40">
        <v>14188.67</v>
      </c>
      <c r="D125" s="40">
        <v>1862.2</v>
      </c>
      <c r="E125" s="40">
        <v>1568.95</v>
      </c>
      <c r="F125" s="41"/>
      <c r="G125" s="41"/>
      <c r="H125" s="47">
        <v>819.64</v>
      </c>
      <c r="I125" s="40">
        <v>9937.8799999999992</v>
      </c>
      <c r="J125" s="42"/>
      <c r="K125" s="42">
        <v>9937.8881987577643</v>
      </c>
      <c r="L125" s="25">
        <f t="shared" si="12"/>
        <v>4250.79</v>
      </c>
      <c r="M125" s="25">
        <f t="shared" si="19"/>
        <v>9937.89</v>
      </c>
      <c r="N125" s="43" t="s">
        <v>459</v>
      </c>
      <c r="O125" s="44"/>
      <c r="P125" s="45">
        <v>9937.8881987577643</v>
      </c>
      <c r="Q125" s="46">
        <v>9937.8881987577643</v>
      </c>
      <c r="R125" s="45">
        <f t="shared" si="13"/>
        <v>8.1987577650579624E-3</v>
      </c>
      <c r="S125" s="45">
        <f t="shared" si="11"/>
        <v>0</v>
      </c>
    </row>
    <row r="126" spans="1:19" s="57" customFormat="1" ht="11.25" customHeight="1" x14ac:dyDescent="0.2">
      <c r="A126" s="296" t="s">
        <v>157</v>
      </c>
      <c r="B126" s="296"/>
      <c r="C126" s="54">
        <v>34782.6</v>
      </c>
      <c r="D126" s="55"/>
      <c r="E126" s="55"/>
      <c r="F126" s="55"/>
      <c r="G126" s="55"/>
      <c r="H126" s="55"/>
      <c r="I126" s="54">
        <v>34782.6</v>
      </c>
      <c r="J126" s="65"/>
      <c r="K126" s="65">
        <v>34782.6</v>
      </c>
      <c r="L126" s="25">
        <f t="shared" si="12"/>
        <v>0</v>
      </c>
      <c r="M126" s="25">
        <f t="shared" si="19"/>
        <v>34782.6</v>
      </c>
      <c r="N126" s="66" t="s">
        <v>460</v>
      </c>
      <c r="O126" s="67"/>
      <c r="P126" s="58">
        <v>14906.83</v>
      </c>
      <c r="Q126" s="58">
        <v>14906.83</v>
      </c>
      <c r="R126" s="58">
        <f t="shared" si="13"/>
        <v>-19875.769999999997</v>
      </c>
      <c r="S126" s="58">
        <f t="shared" si="11"/>
        <v>0</v>
      </c>
    </row>
    <row r="127" spans="1:19" ht="11.25" customHeight="1" x14ac:dyDescent="0.2">
      <c r="A127" s="294" t="s">
        <v>158</v>
      </c>
      <c r="B127" s="294"/>
      <c r="C127" s="40">
        <v>39132.61</v>
      </c>
      <c r="D127" s="47">
        <v>834.15</v>
      </c>
      <c r="E127" s="40">
        <v>13817.07</v>
      </c>
      <c r="F127" s="40">
        <v>1895.2</v>
      </c>
      <c r="G127" s="41"/>
      <c r="H127" s="40">
        <v>3952.65</v>
      </c>
      <c r="I127" s="40">
        <v>18633.54</v>
      </c>
      <c r="J127" s="42"/>
      <c r="K127" s="42">
        <v>18633.540372670806</v>
      </c>
      <c r="L127" s="25">
        <f t="shared" si="12"/>
        <v>20499.07</v>
      </c>
      <c r="M127" s="25">
        <f t="shared" si="19"/>
        <v>18633.54</v>
      </c>
      <c r="N127" s="43" t="s">
        <v>461</v>
      </c>
      <c r="O127" s="44"/>
      <c r="P127" s="45">
        <v>18633.540372670806</v>
      </c>
      <c r="Q127" s="46">
        <v>18633.540372670806</v>
      </c>
      <c r="R127" s="45">
        <f t="shared" si="13"/>
        <v>3.7267080551828258E-4</v>
      </c>
      <c r="S127" s="45">
        <f t="shared" si="11"/>
        <v>0</v>
      </c>
    </row>
    <row r="128" spans="1:19" ht="11.25" customHeight="1" x14ac:dyDescent="0.2">
      <c r="A128" s="294" t="s">
        <v>159</v>
      </c>
      <c r="B128" s="294"/>
      <c r="C128" s="40">
        <v>6211.18</v>
      </c>
      <c r="D128" s="41"/>
      <c r="E128" s="41"/>
      <c r="F128" s="41"/>
      <c r="G128" s="41"/>
      <c r="H128" s="41"/>
      <c r="I128" s="40">
        <v>6211.18</v>
      </c>
      <c r="J128" s="42"/>
      <c r="K128" s="42">
        <v>6211.1801242236024</v>
      </c>
      <c r="L128" s="25">
        <f t="shared" si="12"/>
        <v>0</v>
      </c>
      <c r="M128" s="25">
        <f t="shared" si="19"/>
        <v>6211.18</v>
      </c>
      <c r="N128" s="43" t="s">
        <v>462</v>
      </c>
      <c r="O128" s="44"/>
      <c r="P128" s="45">
        <v>6211.1801242236024</v>
      </c>
      <c r="Q128" s="46">
        <v>6211.1801242236024</v>
      </c>
      <c r="R128" s="45">
        <f t="shared" si="13"/>
        <v>1.2422360214259243E-4</v>
      </c>
      <c r="S128" s="45">
        <f t="shared" si="11"/>
        <v>0</v>
      </c>
    </row>
    <row r="129" spans="1:19" ht="11.25" customHeight="1" x14ac:dyDescent="0.2">
      <c r="A129" s="294" t="s">
        <v>160</v>
      </c>
      <c r="B129" s="294"/>
      <c r="C129" s="40">
        <v>88774.43</v>
      </c>
      <c r="D129" s="41"/>
      <c r="E129" s="40">
        <v>25403.53</v>
      </c>
      <c r="F129" s="40">
        <v>6768.29</v>
      </c>
      <c r="G129" s="40">
        <v>31463.41</v>
      </c>
      <c r="H129" s="40">
        <v>15201.31</v>
      </c>
      <c r="I129" s="40">
        <v>9937.89</v>
      </c>
      <c r="J129" s="42"/>
      <c r="K129" s="42">
        <v>9937.8881987577643</v>
      </c>
      <c r="L129" s="25">
        <f t="shared" si="12"/>
        <v>78836.539999999994</v>
      </c>
      <c r="M129" s="25">
        <f t="shared" si="19"/>
        <v>9937.89</v>
      </c>
      <c r="N129" s="43" t="s">
        <v>463</v>
      </c>
      <c r="O129" s="44"/>
      <c r="P129" s="45">
        <v>9937.8881987577643</v>
      </c>
      <c r="Q129" s="46">
        <v>9937.8881987577643</v>
      </c>
      <c r="R129" s="45">
        <f t="shared" si="13"/>
        <v>-1.8012422351603163E-3</v>
      </c>
      <c r="S129" s="45">
        <f t="shared" si="11"/>
        <v>0</v>
      </c>
    </row>
    <row r="130" spans="1:19" s="57" customFormat="1" ht="11.25" customHeight="1" x14ac:dyDescent="0.2">
      <c r="A130" s="296" t="s">
        <v>464</v>
      </c>
      <c r="B130" s="296"/>
      <c r="C130" s="54">
        <v>24834.25</v>
      </c>
      <c r="D130" s="55"/>
      <c r="E130" s="55"/>
      <c r="F130" s="55"/>
      <c r="G130" s="55"/>
      <c r="H130" s="55"/>
      <c r="I130" s="54">
        <v>24834.25</v>
      </c>
      <c r="J130" s="56"/>
      <c r="K130" s="65">
        <v>24834.25</v>
      </c>
      <c r="L130" s="25">
        <f t="shared" si="12"/>
        <v>0</v>
      </c>
      <c r="M130" s="25"/>
      <c r="R130" s="58">
        <f t="shared" si="13"/>
        <v>-24834.25</v>
      </c>
      <c r="S130" s="58">
        <f t="shared" si="11"/>
        <v>0</v>
      </c>
    </row>
    <row r="131" spans="1:19" ht="11.25" customHeight="1" x14ac:dyDescent="0.2">
      <c r="A131" s="294" t="s">
        <v>161</v>
      </c>
      <c r="B131" s="294"/>
      <c r="C131" s="40">
        <v>378126.43</v>
      </c>
      <c r="D131" s="40">
        <v>37702.44</v>
      </c>
      <c r="E131" s="40">
        <v>16108.54</v>
      </c>
      <c r="F131" s="40">
        <v>2662.05</v>
      </c>
      <c r="G131" s="40">
        <v>22417.07</v>
      </c>
      <c r="H131" s="40">
        <v>18845.419999999998</v>
      </c>
      <c r="I131" s="40">
        <v>280390.90999999997</v>
      </c>
      <c r="J131" s="42">
        <v>275421.96273291926</v>
      </c>
      <c r="K131" s="42">
        <v>4968.9440993788821</v>
      </c>
      <c r="L131" s="25">
        <f t="shared" si="12"/>
        <v>97735.52</v>
      </c>
      <c r="M131" s="25">
        <f t="shared" ref="M131:M137" si="20">ROUND(K131,2)</f>
        <v>4968.9399999999996</v>
      </c>
      <c r="N131" s="43" t="s">
        <v>465</v>
      </c>
      <c r="O131" s="44">
        <v>275421.96273291926</v>
      </c>
      <c r="P131" s="45">
        <v>4968.9440993788821</v>
      </c>
      <c r="Q131" s="46">
        <v>280390.90683229815</v>
      </c>
      <c r="R131" s="45">
        <f t="shared" si="13"/>
        <v>-3.1677018268965185E-3</v>
      </c>
      <c r="S131" s="45">
        <f t="shared" si="11"/>
        <v>0</v>
      </c>
    </row>
    <row r="132" spans="1:19" ht="11.25" customHeight="1" x14ac:dyDescent="0.2">
      <c r="A132" s="294" t="s">
        <v>162</v>
      </c>
      <c r="B132" s="294"/>
      <c r="C132" s="40">
        <v>2484.4699999999998</v>
      </c>
      <c r="D132" s="41"/>
      <c r="E132" s="41"/>
      <c r="F132" s="41"/>
      <c r="G132" s="41"/>
      <c r="H132" s="41"/>
      <c r="I132" s="40">
        <v>2484.4699999999998</v>
      </c>
      <c r="J132" s="42"/>
      <c r="K132" s="42">
        <v>2484.4720496894411</v>
      </c>
      <c r="L132" s="25">
        <f t="shared" si="12"/>
        <v>0</v>
      </c>
      <c r="M132" s="25">
        <f t="shared" si="20"/>
        <v>2484.4699999999998</v>
      </c>
      <c r="N132" s="43" t="s">
        <v>466</v>
      </c>
      <c r="O132" s="44"/>
      <c r="P132" s="45">
        <v>2484.4720496894411</v>
      </c>
      <c r="Q132" s="46">
        <v>2484.4720496894411</v>
      </c>
      <c r="R132" s="45">
        <f t="shared" si="13"/>
        <v>2.0496894412644906E-3</v>
      </c>
      <c r="S132" s="45">
        <f t="shared" si="11"/>
        <v>0</v>
      </c>
    </row>
    <row r="133" spans="1:19" ht="11.25" customHeight="1" x14ac:dyDescent="0.2">
      <c r="A133" s="294" t="s">
        <v>163</v>
      </c>
      <c r="B133" s="294"/>
      <c r="C133" s="40">
        <v>7453.42</v>
      </c>
      <c r="D133" s="41"/>
      <c r="E133" s="41"/>
      <c r="F133" s="41"/>
      <c r="G133" s="41"/>
      <c r="H133" s="41"/>
      <c r="I133" s="40">
        <v>7453.42</v>
      </c>
      <c r="J133" s="42"/>
      <c r="K133" s="42">
        <v>7453.4161490683227</v>
      </c>
      <c r="L133" s="25">
        <f t="shared" si="12"/>
        <v>0</v>
      </c>
      <c r="M133" s="25">
        <f t="shared" si="20"/>
        <v>7453.42</v>
      </c>
      <c r="N133" s="43" t="s">
        <v>467</v>
      </c>
      <c r="O133" s="44"/>
      <c r="P133" s="45">
        <v>7453.4161490683227</v>
      </c>
      <c r="Q133" s="46">
        <v>7453.4161490683227</v>
      </c>
      <c r="R133" s="45">
        <f t="shared" si="13"/>
        <v>-3.8509316773343016E-3</v>
      </c>
      <c r="S133" s="45">
        <f t="shared" ref="S133:S189" si="21">Q133-P133-O133</f>
        <v>0</v>
      </c>
    </row>
    <row r="134" spans="1:19" ht="11.25" customHeight="1" x14ac:dyDescent="0.2">
      <c r="A134" s="294" t="s">
        <v>164</v>
      </c>
      <c r="B134" s="294"/>
      <c r="C134" s="40">
        <v>2484.4699999999998</v>
      </c>
      <c r="D134" s="41"/>
      <c r="E134" s="41"/>
      <c r="F134" s="41"/>
      <c r="G134" s="41"/>
      <c r="H134" s="41"/>
      <c r="I134" s="40">
        <v>2484.4699999999998</v>
      </c>
      <c r="J134" s="42"/>
      <c r="K134" s="42">
        <v>2484.4720496894411</v>
      </c>
      <c r="L134" s="25">
        <f t="shared" ref="L134:L189" si="22">SUM(SUM(D134:H134))</f>
        <v>0</v>
      </c>
      <c r="M134" s="25">
        <f t="shared" si="20"/>
        <v>2484.4699999999998</v>
      </c>
      <c r="N134" s="43" t="s">
        <v>468</v>
      </c>
      <c r="O134" s="44"/>
      <c r="P134" s="45">
        <v>2484.4720496894411</v>
      </c>
      <c r="Q134" s="46">
        <v>2484.4720496894411</v>
      </c>
      <c r="R134" s="45">
        <f t="shared" ref="R134:R190" si="23">Q134-I134</f>
        <v>2.0496894412644906E-3</v>
      </c>
      <c r="S134" s="45">
        <f t="shared" si="21"/>
        <v>0</v>
      </c>
    </row>
    <row r="135" spans="1:19" ht="11.25" customHeight="1" x14ac:dyDescent="0.2">
      <c r="A135" s="294" t="s">
        <v>165</v>
      </c>
      <c r="B135" s="294"/>
      <c r="C135" s="40">
        <v>7453.42</v>
      </c>
      <c r="D135" s="41"/>
      <c r="E135" s="41"/>
      <c r="F135" s="41"/>
      <c r="G135" s="41"/>
      <c r="H135" s="41"/>
      <c r="I135" s="40">
        <v>7453.42</v>
      </c>
      <c r="J135" s="42"/>
      <c r="K135" s="42">
        <v>7453.4161490683227</v>
      </c>
      <c r="L135" s="25">
        <f t="shared" si="22"/>
        <v>0</v>
      </c>
      <c r="M135" s="25">
        <f t="shared" si="20"/>
        <v>7453.42</v>
      </c>
      <c r="N135" s="43" t="s">
        <v>469</v>
      </c>
      <c r="O135" s="44"/>
      <c r="P135" s="45">
        <v>7453.4161490683227</v>
      </c>
      <c r="Q135" s="46">
        <v>7453.4161490683227</v>
      </c>
      <c r="R135" s="45">
        <f t="shared" si="23"/>
        <v>-3.8509316773343016E-3</v>
      </c>
      <c r="S135" s="45">
        <f t="shared" si="21"/>
        <v>0</v>
      </c>
    </row>
    <row r="136" spans="1:19" ht="11.25" customHeight="1" x14ac:dyDescent="0.2">
      <c r="A136" s="294" t="s">
        <v>166</v>
      </c>
      <c r="B136" s="294"/>
      <c r="C136" s="40">
        <v>26934.78</v>
      </c>
      <c r="D136" s="40">
        <v>1398.62</v>
      </c>
      <c r="E136" s="40">
        <v>3484.35</v>
      </c>
      <c r="F136" s="40">
        <v>2068.29</v>
      </c>
      <c r="G136" s="41"/>
      <c r="H136" s="40">
        <v>1660.53</v>
      </c>
      <c r="I136" s="40">
        <v>18322.990000000002</v>
      </c>
      <c r="J136" s="42"/>
      <c r="K136" s="42">
        <v>18322.981366459626</v>
      </c>
      <c r="L136" s="25">
        <f t="shared" si="22"/>
        <v>8611.7899999999991</v>
      </c>
      <c r="M136" s="25">
        <f t="shared" si="20"/>
        <v>18322.98</v>
      </c>
      <c r="N136" s="43" t="s">
        <v>470</v>
      </c>
      <c r="O136" s="44"/>
      <c r="P136" s="45">
        <v>18322.981366459626</v>
      </c>
      <c r="Q136" s="46">
        <v>18322.981366459626</v>
      </c>
      <c r="R136" s="45">
        <f t="shared" si="23"/>
        <v>-8.6335403757402673E-3</v>
      </c>
      <c r="S136" s="45">
        <f t="shared" si="21"/>
        <v>0</v>
      </c>
    </row>
    <row r="137" spans="1:19" ht="11.25" customHeight="1" x14ac:dyDescent="0.2">
      <c r="A137" s="294" t="s">
        <v>167</v>
      </c>
      <c r="B137" s="294"/>
      <c r="C137" s="40">
        <v>2484.4699999999998</v>
      </c>
      <c r="D137" s="41"/>
      <c r="E137" s="41"/>
      <c r="F137" s="41"/>
      <c r="G137" s="41"/>
      <c r="H137" s="41"/>
      <c r="I137" s="40">
        <v>2484.4699999999998</v>
      </c>
      <c r="J137" s="42"/>
      <c r="K137" s="42">
        <v>2484.4720496894411</v>
      </c>
      <c r="L137" s="25">
        <f t="shared" si="22"/>
        <v>0</v>
      </c>
      <c r="M137" s="25">
        <f t="shared" si="20"/>
        <v>2484.4699999999998</v>
      </c>
      <c r="N137" s="43" t="s">
        <v>471</v>
      </c>
      <c r="O137" s="44"/>
      <c r="P137" s="45">
        <v>2484.4720496894411</v>
      </c>
      <c r="Q137" s="46">
        <v>2484.4720496894411</v>
      </c>
      <c r="R137" s="45">
        <f t="shared" si="23"/>
        <v>2.0496894412644906E-3</v>
      </c>
      <c r="S137" s="45">
        <f t="shared" si="21"/>
        <v>0</v>
      </c>
    </row>
    <row r="138" spans="1:19" ht="11.25" hidden="1" customHeight="1" x14ac:dyDescent="0.2">
      <c r="A138" s="294" t="s">
        <v>472</v>
      </c>
      <c r="B138" s="294"/>
      <c r="C138" s="40">
        <v>29749.21</v>
      </c>
      <c r="D138" s="41"/>
      <c r="E138" s="41"/>
      <c r="F138" s="41"/>
      <c r="G138" s="41"/>
      <c r="H138" s="41"/>
      <c r="I138" s="40">
        <v>29749.21</v>
      </c>
      <c r="J138" s="42">
        <v>29749.204968944097</v>
      </c>
      <c r="K138" s="42"/>
      <c r="L138" s="25">
        <f t="shared" si="22"/>
        <v>0</v>
      </c>
      <c r="M138" s="25"/>
      <c r="N138" s="43" t="s">
        <v>473</v>
      </c>
      <c r="O138" s="44">
        <v>29749.204968944097</v>
      </c>
      <c r="P138" s="45"/>
      <c r="Q138" s="46">
        <v>29749.204968944097</v>
      </c>
      <c r="R138" s="45">
        <f t="shared" si="23"/>
        <v>-5.0310559017816558E-3</v>
      </c>
      <c r="S138" s="45">
        <f t="shared" si="21"/>
        <v>0</v>
      </c>
    </row>
    <row r="139" spans="1:19" ht="11.25" customHeight="1" x14ac:dyDescent="0.2">
      <c r="A139" s="294" t="s">
        <v>168</v>
      </c>
      <c r="B139" s="294"/>
      <c r="C139" s="40">
        <v>2484.4699999999998</v>
      </c>
      <c r="D139" s="41"/>
      <c r="E139" s="41"/>
      <c r="F139" s="41"/>
      <c r="G139" s="41"/>
      <c r="H139" s="41"/>
      <c r="I139" s="40">
        <v>2484.4699999999998</v>
      </c>
      <c r="J139" s="42"/>
      <c r="K139" s="42">
        <v>2484.4720496894411</v>
      </c>
      <c r="L139" s="25">
        <f t="shared" si="22"/>
        <v>0</v>
      </c>
      <c r="M139" s="25">
        <f>ROUND(K139,2)</f>
        <v>2484.4699999999998</v>
      </c>
      <c r="N139" s="43" t="s">
        <v>474</v>
      </c>
      <c r="O139" s="44"/>
      <c r="P139" s="45">
        <v>2484.4720496894411</v>
      </c>
      <c r="Q139" s="46">
        <v>2484.4720496894411</v>
      </c>
      <c r="R139" s="45">
        <f t="shared" si="23"/>
        <v>2.0496894412644906E-3</v>
      </c>
      <c r="S139" s="45">
        <f t="shared" si="21"/>
        <v>0</v>
      </c>
    </row>
    <row r="140" spans="1:19" ht="11.25" hidden="1" customHeight="1" x14ac:dyDescent="0.2">
      <c r="A140" s="294" t="s">
        <v>475</v>
      </c>
      <c r="B140" s="294"/>
      <c r="C140" s="40">
        <v>36259.449999999997</v>
      </c>
      <c r="D140" s="41"/>
      <c r="E140" s="41"/>
      <c r="F140" s="41"/>
      <c r="G140" s="41"/>
      <c r="H140" s="41"/>
      <c r="I140" s="40">
        <v>36259.449999999997</v>
      </c>
      <c r="J140" s="42">
        <v>36259.440993788849</v>
      </c>
      <c r="K140" s="42"/>
      <c r="L140" s="25">
        <f t="shared" si="22"/>
        <v>0</v>
      </c>
      <c r="M140" s="25"/>
      <c r="N140" s="43" t="s">
        <v>476</v>
      </c>
      <c r="O140" s="46">
        <v>36259.440993788849</v>
      </c>
      <c r="P140" s="45"/>
      <c r="Q140" s="46">
        <v>36259.440993788849</v>
      </c>
      <c r="R140" s="45">
        <f t="shared" si="23"/>
        <v>-9.0062111485167406E-3</v>
      </c>
      <c r="S140" s="45">
        <f t="shared" si="21"/>
        <v>0</v>
      </c>
    </row>
    <row r="141" spans="1:19" ht="11.25" customHeight="1" x14ac:dyDescent="0.2">
      <c r="A141" s="294" t="s">
        <v>169</v>
      </c>
      <c r="B141" s="294"/>
      <c r="C141" s="40">
        <v>2484.4699999999998</v>
      </c>
      <c r="D141" s="41"/>
      <c r="E141" s="41"/>
      <c r="F141" s="41"/>
      <c r="G141" s="41"/>
      <c r="H141" s="41"/>
      <c r="I141" s="40">
        <v>2484.4699999999998</v>
      </c>
      <c r="J141" s="42"/>
      <c r="K141" s="63">
        <v>2484.4699999999998</v>
      </c>
      <c r="L141" s="25">
        <f t="shared" si="22"/>
        <v>0</v>
      </c>
      <c r="M141" s="25">
        <f t="shared" ref="M141:M144" si="24">ROUND(K141,2)</f>
        <v>2484.4699999999998</v>
      </c>
      <c r="N141" s="43" t="s">
        <v>477</v>
      </c>
      <c r="O141" s="44"/>
      <c r="P141" s="64">
        <v>2484.4699999999998</v>
      </c>
      <c r="Q141" s="64">
        <v>2484.4699999999998</v>
      </c>
      <c r="R141" s="45">
        <f t="shared" si="23"/>
        <v>0</v>
      </c>
      <c r="S141" s="45">
        <f t="shared" si="21"/>
        <v>0</v>
      </c>
    </row>
    <row r="142" spans="1:19" ht="11.25" customHeight="1" x14ac:dyDescent="0.2">
      <c r="A142" s="294" t="s">
        <v>170</v>
      </c>
      <c r="B142" s="294"/>
      <c r="C142" s="40">
        <v>2484.4699999999998</v>
      </c>
      <c r="D142" s="41"/>
      <c r="E142" s="41"/>
      <c r="F142" s="41"/>
      <c r="G142" s="41"/>
      <c r="H142" s="41"/>
      <c r="I142" s="40">
        <v>2484.4699999999998</v>
      </c>
      <c r="J142" s="42"/>
      <c r="K142" s="63">
        <v>2484.4699999999998</v>
      </c>
      <c r="L142" s="25">
        <f t="shared" si="22"/>
        <v>0</v>
      </c>
      <c r="M142" s="25">
        <f t="shared" si="24"/>
        <v>2484.4699999999998</v>
      </c>
      <c r="N142" s="43" t="s">
        <v>477</v>
      </c>
      <c r="O142" s="44"/>
      <c r="P142" s="64">
        <v>2484.4699999999998</v>
      </c>
      <c r="Q142" s="64">
        <v>2484.4699999999998</v>
      </c>
      <c r="R142" s="45">
        <f t="shared" si="23"/>
        <v>0</v>
      </c>
      <c r="S142" s="45">
        <f t="shared" si="21"/>
        <v>0</v>
      </c>
    </row>
    <row r="143" spans="1:19" ht="11.25" customHeight="1" x14ac:dyDescent="0.2">
      <c r="A143" s="294" t="s">
        <v>171</v>
      </c>
      <c r="B143" s="294"/>
      <c r="C143" s="40">
        <v>1242.23</v>
      </c>
      <c r="D143" s="41"/>
      <c r="E143" s="41"/>
      <c r="F143" s="41"/>
      <c r="G143" s="41"/>
      <c r="H143" s="41"/>
      <c r="I143" s="40">
        <v>1242.23</v>
      </c>
      <c r="J143" s="42"/>
      <c r="K143" s="42">
        <v>1242.2360248447205</v>
      </c>
      <c r="L143" s="25">
        <f t="shared" si="22"/>
        <v>0</v>
      </c>
      <c r="M143" s="25">
        <f t="shared" si="24"/>
        <v>1242.24</v>
      </c>
      <c r="N143" s="43" t="s">
        <v>478</v>
      </c>
      <c r="O143" s="44"/>
      <c r="P143" s="45">
        <v>1242.2360248447205</v>
      </c>
      <c r="Q143" s="46">
        <v>1242.2360248447205</v>
      </c>
      <c r="R143" s="45">
        <f t="shared" si="23"/>
        <v>6.024844720514011E-3</v>
      </c>
      <c r="S143" s="45">
        <f t="shared" si="21"/>
        <v>0</v>
      </c>
    </row>
    <row r="144" spans="1:19" ht="11.25" customHeight="1" x14ac:dyDescent="0.2">
      <c r="A144" s="294" t="s">
        <v>172</v>
      </c>
      <c r="B144" s="294"/>
      <c r="C144" s="40">
        <v>3105.59</v>
      </c>
      <c r="D144" s="41"/>
      <c r="E144" s="41"/>
      <c r="F144" s="41"/>
      <c r="G144" s="41"/>
      <c r="H144" s="41"/>
      <c r="I144" s="40">
        <v>3105.59</v>
      </c>
      <c r="J144" s="42"/>
      <c r="K144" s="42">
        <v>3105.5900621118012</v>
      </c>
      <c r="L144" s="25">
        <f t="shared" si="22"/>
        <v>0</v>
      </c>
      <c r="M144" s="25">
        <f t="shared" si="24"/>
        <v>3105.59</v>
      </c>
      <c r="N144" s="43" t="s">
        <v>479</v>
      </c>
      <c r="O144" s="44"/>
      <c r="P144" s="45">
        <v>3105.5900621118012</v>
      </c>
      <c r="Q144" s="46">
        <v>3105.5900621118012</v>
      </c>
      <c r="R144" s="45">
        <f t="shared" si="23"/>
        <v>6.2111801071296213E-5</v>
      </c>
      <c r="S144" s="45">
        <f t="shared" si="21"/>
        <v>0</v>
      </c>
    </row>
    <row r="145" spans="1:19" ht="11.25" hidden="1" customHeight="1" x14ac:dyDescent="0.2">
      <c r="A145" s="294" t="s">
        <v>480</v>
      </c>
      <c r="B145" s="294"/>
      <c r="C145" s="40">
        <v>10207.81</v>
      </c>
      <c r="D145" s="41"/>
      <c r="E145" s="41"/>
      <c r="F145" s="41"/>
      <c r="G145" s="41"/>
      <c r="H145" s="41"/>
      <c r="I145" s="40">
        <v>10207.81</v>
      </c>
      <c r="J145" s="42">
        <v>10207.801242236024</v>
      </c>
      <c r="K145" s="42"/>
      <c r="L145" s="25">
        <f t="shared" si="22"/>
        <v>0</v>
      </c>
      <c r="M145" s="25"/>
      <c r="N145" s="43" t="s">
        <v>481</v>
      </c>
      <c r="O145" s="44">
        <v>10207.801242236024</v>
      </c>
      <c r="P145" s="45"/>
      <c r="Q145" s="46">
        <v>10207.801242236024</v>
      </c>
      <c r="R145" s="45">
        <f t="shared" si="23"/>
        <v>-8.7577639751543757E-3</v>
      </c>
      <c r="S145" s="45">
        <f t="shared" si="21"/>
        <v>0</v>
      </c>
    </row>
    <row r="146" spans="1:19" ht="11.25" hidden="1" customHeight="1" x14ac:dyDescent="0.2">
      <c r="A146" s="294" t="s">
        <v>482</v>
      </c>
      <c r="B146" s="294"/>
      <c r="C146" s="40">
        <v>25445.43</v>
      </c>
      <c r="D146" s="41"/>
      <c r="E146" s="40">
        <v>10218.290000000001</v>
      </c>
      <c r="F146" s="41"/>
      <c r="G146" s="40">
        <v>10320.73</v>
      </c>
      <c r="H146" s="40">
        <v>4906.41</v>
      </c>
      <c r="I146" s="41"/>
      <c r="J146" s="36"/>
      <c r="K146" s="36"/>
      <c r="L146" s="25">
        <f t="shared" si="22"/>
        <v>25445.43</v>
      </c>
      <c r="M146" s="25"/>
      <c r="R146" s="45">
        <f t="shared" si="23"/>
        <v>0</v>
      </c>
      <c r="S146" s="45">
        <f t="shared" si="21"/>
        <v>0</v>
      </c>
    </row>
    <row r="147" spans="1:19" ht="11.25" customHeight="1" x14ac:dyDescent="0.2">
      <c r="A147" s="294" t="s">
        <v>173</v>
      </c>
      <c r="B147" s="294"/>
      <c r="C147" s="40">
        <v>2484.4699999999998</v>
      </c>
      <c r="D147" s="41"/>
      <c r="E147" s="41"/>
      <c r="F147" s="41"/>
      <c r="G147" s="41"/>
      <c r="H147" s="41"/>
      <c r="I147" s="40">
        <v>2484.4699999999998</v>
      </c>
      <c r="J147" s="42"/>
      <c r="K147" s="42">
        <v>2484.4720496894411</v>
      </c>
      <c r="L147" s="25">
        <f t="shared" si="22"/>
        <v>0</v>
      </c>
      <c r="M147" s="25">
        <f t="shared" ref="M147:M148" si="25">ROUND(K147,2)</f>
        <v>2484.4699999999998</v>
      </c>
      <c r="N147" s="43" t="s">
        <v>483</v>
      </c>
      <c r="O147" s="44"/>
      <c r="P147" s="45">
        <v>2484.4720496894411</v>
      </c>
      <c r="Q147" s="46">
        <v>2484.4720496894411</v>
      </c>
      <c r="R147" s="45">
        <f t="shared" si="23"/>
        <v>2.0496894412644906E-3</v>
      </c>
      <c r="S147" s="45">
        <f t="shared" si="21"/>
        <v>0</v>
      </c>
    </row>
    <row r="148" spans="1:19" ht="11.25" customHeight="1" x14ac:dyDescent="0.2">
      <c r="A148" s="294" t="s">
        <v>174</v>
      </c>
      <c r="B148" s="294"/>
      <c r="C148" s="40">
        <v>6211.18</v>
      </c>
      <c r="D148" s="41"/>
      <c r="E148" s="41"/>
      <c r="F148" s="41"/>
      <c r="G148" s="41"/>
      <c r="H148" s="41"/>
      <c r="I148" s="40">
        <v>6211.18</v>
      </c>
      <c r="J148" s="42"/>
      <c r="K148" s="42">
        <v>6211.1801242236024</v>
      </c>
      <c r="L148" s="25">
        <f t="shared" si="22"/>
        <v>0</v>
      </c>
      <c r="M148" s="25">
        <f t="shared" si="25"/>
        <v>6211.18</v>
      </c>
      <c r="N148" s="43" t="s">
        <v>484</v>
      </c>
      <c r="O148" s="44"/>
      <c r="P148" s="45">
        <v>6211.1801242236024</v>
      </c>
      <c r="Q148" s="46">
        <v>6211.1801242236024</v>
      </c>
      <c r="R148" s="45">
        <f t="shared" si="23"/>
        <v>1.2422360214259243E-4</v>
      </c>
      <c r="S148" s="45">
        <f t="shared" si="21"/>
        <v>0</v>
      </c>
    </row>
    <row r="149" spans="1:19" ht="11.25" hidden="1" customHeight="1" x14ac:dyDescent="0.2">
      <c r="A149" s="294" t="s">
        <v>485</v>
      </c>
      <c r="B149" s="294"/>
      <c r="C149" s="40">
        <v>66776.820000000007</v>
      </c>
      <c r="D149" s="41"/>
      <c r="E149" s="41"/>
      <c r="F149" s="41"/>
      <c r="G149" s="41"/>
      <c r="H149" s="41"/>
      <c r="I149" s="40">
        <v>66776.820000000007</v>
      </c>
      <c r="J149" s="42">
        <v>66776.819875776389</v>
      </c>
      <c r="K149" s="42"/>
      <c r="L149" s="25">
        <f t="shared" si="22"/>
        <v>0</v>
      </c>
      <c r="M149" s="25"/>
      <c r="N149" s="43" t="s">
        <v>486</v>
      </c>
      <c r="O149" s="44">
        <v>66776.819875776389</v>
      </c>
      <c r="P149" s="45"/>
      <c r="Q149" s="46">
        <v>66776.819875776389</v>
      </c>
      <c r="R149" s="45">
        <f t="shared" si="23"/>
        <v>-1.2422361760400236E-4</v>
      </c>
      <c r="S149" s="45">
        <f t="shared" si="21"/>
        <v>0</v>
      </c>
    </row>
    <row r="150" spans="1:19" ht="11.25" customHeight="1" x14ac:dyDescent="0.2">
      <c r="A150" s="294" t="s">
        <v>175</v>
      </c>
      <c r="B150" s="294"/>
      <c r="C150" s="40">
        <v>12422.36</v>
      </c>
      <c r="D150" s="41"/>
      <c r="E150" s="41"/>
      <c r="F150" s="41"/>
      <c r="G150" s="41"/>
      <c r="H150" s="41"/>
      <c r="I150" s="40">
        <v>12422.36</v>
      </c>
      <c r="J150" s="42"/>
      <c r="K150" s="42">
        <v>12422.360248447205</v>
      </c>
      <c r="L150" s="25">
        <f t="shared" si="22"/>
        <v>0</v>
      </c>
      <c r="M150" s="25">
        <f t="shared" ref="M150:M154" si="26">ROUND(K150,2)</f>
        <v>12422.36</v>
      </c>
      <c r="N150" s="43" t="s">
        <v>487</v>
      </c>
      <c r="O150" s="44"/>
      <c r="P150" s="45">
        <v>12422.360248447205</v>
      </c>
      <c r="Q150" s="46">
        <v>12422.360248447205</v>
      </c>
      <c r="R150" s="45">
        <f t="shared" si="23"/>
        <v>2.4844720428518485E-4</v>
      </c>
      <c r="S150" s="45">
        <f t="shared" si="21"/>
        <v>0</v>
      </c>
    </row>
    <row r="151" spans="1:19" ht="11.25" customHeight="1" x14ac:dyDescent="0.2">
      <c r="A151" s="294" t="s">
        <v>176</v>
      </c>
      <c r="B151" s="294"/>
      <c r="C151" s="40">
        <v>9937.89</v>
      </c>
      <c r="D151" s="41"/>
      <c r="E151" s="41"/>
      <c r="F151" s="41"/>
      <c r="G151" s="41"/>
      <c r="H151" s="68"/>
      <c r="I151" s="40">
        <v>9937.89</v>
      </c>
      <c r="J151" s="42"/>
      <c r="K151" s="42">
        <v>9937.8881987577643</v>
      </c>
      <c r="L151" s="25">
        <f t="shared" si="22"/>
        <v>0</v>
      </c>
      <c r="M151" s="25">
        <f t="shared" si="26"/>
        <v>9937.89</v>
      </c>
      <c r="N151" s="43" t="s">
        <v>488</v>
      </c>
      <c r="O151" s="44"/>
      <c r="P151" s="45">
        <v>9937.8881987577643</v>
      </c>
      <c r="Q151" s="46">
        <v>9937.8881987577643</v>
      </c>
      <c r="R151" s="45">
        <f t="shared" si="23"/>
        <v>-1.8012422351603163E-3</v>
      </c>
      <c r="S151" s="45">
        <f t="shared" si="21"/>
        <v>0</v>
      </c>
    </row>
    <row r="152" spans="1:19" ht="11.25" customHeight="1" x14ac:dyDescent="0.2">
      <c r="A152" s="294" t="s">
        <v>177</v>
      </c>
      <c r="B152" s="294"/>
      <c r="C152" s="40">
        <v>20718.68</v>
      </c>
      <c r="D152" s="40">
        <v>2535.37</v>
      </c>
      <c r="E152" s="40">
        <v>5414.63</v>
      </c>
      <c r="F152" s="41"/>
      <c r="G152" s="41"/>
      <c r="H152" s="40">
        <v>1899.11</v>
      </c>
      <c r="I152" s="40">
        <v>10869.57</v>
      </c>
      <c r="J152" s="42"/>
      <c r="K152" s="42">
        <v>10869.565217391304</v>
      </c>
      <c r="L152" s="25">
        <f t="shared" si="22"/>
        <v>9849.11</v>
      </c>
      <c r="M152" s="25">
        <f t="shared" si="26"/>
        <v>10869.57</v>
      </c>
      <c r="N152" s="43" t="s">
        <v>489</v>
      </c>
      <c r="O152" s="44"/>
      <c r="P152" s="45">
        <v>10869.565217391304</v>
      </c>
      <c r="Q152" s="46">
        <v>10869.565217391304</v>
      </c>
      <c r="R152" s="45">
        <f t="shared" si="23"/>
        <v>-4.7826086956774816E-3</v>
      </c>
      <c r="S152" s="45">
        <f t="shared" si="21"/>
        <v>0</v>
      </c>
    </row>
    <row r="153" spans="1:19" ht="11.25" customHeight="1" x14ac:dyDescent="0.2">
      <c r="A153" s="294" t="s">
        <v>178</v>
      </c>
      <c r="B153" s="294"/>
      <c r="C153" s="40">
        <v>115699.67</v>
      </c>
      <c r="D153" s="40">
        <v>4812.07</v>
      </c>
      <c r="E153" s="40">
        <v>31004.63</v>
      </c>
      <c r="F153" s="40">
        <v>7309.51</v>
      </c>
      <c r="G153" s="40">
        <v>31463.41</v>
      </c>
      <c r="H153" s="40">
        <v>17818.12</v>
      </c>
      <c r="I153" s="40">
        <v>23291.93</v>
      </c>
      <c r="J153" s="42"/>
      <c r="K153" s="42">
        <v>23291.925465838511</v>
      </c>
      <c r="L153" s="25">
        <f t="shared" si="22"/>
        <v>92407.739999999991</v>
      </c>
      <c r="M153" s="25">
        <f t="shared" si="26"/>
        <v>23291.93</v>
      </c>
      <c r="N153" s="43" t="s">
        <v>490</v>
      </c>
      <c r="O153" s="44"/>
      <c r="P153" s="45">
        <v>23291.925465838511</v>
      </c>
      <c r="Q153" s="46">
        <v>23291.925465838511</v>
      </c>
      <c r="R153" s="45">
        <f t="shared" si="23"/>
        <v>-4.5341614895733073E-3</v>
      </c>
      <c r="S153" s="45">
        <f t="shared" si="21"/>
        <v>0</v>
      </c>
    </row>
    <row r="154" spans="1:19" ht="11.25" customHeight="1" x14ac:dyDescent="0.2">
      <c r="A154" s="294" t="s">
        <v>179</v>
      </c>
      <c r="B154" s="294"/>
      <c r="C154" s="40">
        <v>38566.980000000003</v>
      </c>
      <c r="D154" s="41"/>
      <c r="E154" s="40">
        <v>9896.0400000000009</v>
      </c>
      <c r="F154" s="40">
        <v>1074.18</v>
      </c>
      <c r="G154" s="47">
        <v>106.1</v>
      </c>
      <c r="H154" s="40">
        <v>2645.94</v>
      </c>
      <c r="I154" s="40">
        <v>24844.720000000001</v>
      </c>
      <c r="J154" s="42"/>
      <c r="K154" s="42">
        <v>24844.72049689441</v>
      </c>
      <c r="L154" s="25">
        <f t="shared" si="22"/>
        <v>13722.260000000002</v>
      </c>
      <c r="M154" s="25">
        <f t="shared" si="26"/>
        <v>24844.720000000001</v>
      </c>
      <c r="N154" s="43" t="s">
        <v>491</v>
      </c>
      <c r="O154" s="44"/>
      <c r="P154" s="45">
        <v>24844.72049689441</v>
      </c>
      <c r="Q154" s="46">
        <v>24844.72049689441</v>
      </c>
      <c r="R154" s="45">
        <f t="shared" si="23"/>
        <v>4.9689440857036971E-4</v>
      </c>
      <c r="S154" s="45">
        <f t="shared" si="21"/>
        <v>0</v>
      </c>
    </row>
    <row r="155" spans="1:19" ht="11.25" hidden="1" customHeight="1" x14ac:dyDescent="0.2">
      <c r="A155" s="294" t="s">
        <v>492</v>
      </c>
      <c r="B155" s="294"/>
      <c r="C155" s="40">
        <v>118717.72</v>
      </c>
      <c r="D155" s="41"/>
      <c r="E155" s="41"/>
      <c r="F155" s="41"/>
      <c r="G155" s="41"/>
      <c r="H155" s="41"/>
      <c r="I155" s="40">
        <v>118717.72</v>
      </c>
      <c r="J155" s="42">
        <v>118717.72670807454</v>
      </c>
      <c r="K155" s="42"/>
      <c r="L155" s="25">
        <f t="shared" si="22"/>
        <v>0</v>
      </c>
      <c r="M155" s="25"/>
      <c r="N155" s="43" t="s">
        <v>493</v>
      </c>
      <c r="O155" s="44">
        <v>118717.72670807454</v>
      </c>
      <c r="P155" s="45"/>
      <c r="Q155" s="46">
        <v>118717.72670807454</v>
      </c>
      <c r="R155" s="45">
        <f t="shared" si="23"/>
        <v>6.7080745357088745E-3</v>
      </c>
      <c r="S155" s="45">
        <f t="shared" si="21"/>
        <v>0</v>
      </c>
    </row>
    <row r="156" spans="1:19" ht="11.25" customHeight="1" x14ac:dyDescent="0.2">
      <c r="A156" s="294" t="s">
        <v>180</v>
      </c>
      <c r="B156" s="294"/>
      <c r="C156" s="40">
        <v>48388.38</v>
      </c>
      <c r="D156" s="40">
        <v>1243.9000000000001</v>
      </c>
      <c r="E156" s="40">
        <v>15572.32</v>
      </c>
      <c r="F156" s="40">
        <v>1538.83</v>
      </c>
      <c r="G156" s="47">
        <v>147.56</v>
      </c>
      <c r="H156" s="40">
        <v>4419.9399999999996</v>
      </c>
      <c r="I156" s="40">
        <v>25465.83</v>
      </c>
      <c r="J156" s="42"/>
      <c r="K156" s="42">
        <v>25465.838509316767</v>
      </c>
      <c r="L156" s="25">
        <f t="shared" si="22"/>
        <v>22922.550000000003</v>
      </c>
      <c r="M156" s="25">
        <f t="shared" ref="M156:M159" si="27">ROUND(K156,2)</f>
        <v>25465.84</v>
      </c>
      <c r="N156" s="43" t="s">
        <v>494</v>
      </c>
      <c r="O156" s="44"/>
      <c r="P156" s="45">
        <v>25465.838509316767</v>
      </c>
      <c r="Q156" s="46">
        <v>25465.838509316767</v>
      </c>
      <c r="R156" s="45">
        <f t="shared" si="23"/>
        <v>8.5093167654122226E-3</v>
      </c>
      <c r="S156" s="45">
        <f t="shared" si="21"/>
        <v>0</v>
      </c>
    </row>
    <row r="157" spans="1:19" ht="11.25" customHeight="1" x14ac:dyDescent="0.2">
      <c r="A157" s="294" t="s">
        <v>181</v>
      </c>
      <c r="B157" s="294"/>
      <c r="C157" s="40">
        <v>4051.71</v>
      </c>
      <c r="D157" s="41"/>
      <c r="E157" s="40">
        <v>2017.07</v>
      </c>
      <c r="F157" s="41"/>
      <c r="G157" s="41"/>
      <c r="H157" s="47">
        <v>481.84</v>
      </c>
      <c r="I157" s="40">
        <v>1552.8</v>
      </c>
      <c r="J157" s="42"/>
      <c r="K157" s="42">
        <v>1552.7950310559006</v>
      </c>
      <c r="L157" s="25">
        <f t="shared" si="22"/>
        <v>2498.91</v>
      </c>
      <c r="M157" s="25">
        <f t="shared" si="27"/>
        <v>1552.8</v>
      </c>
      <c r="N157" s="43" t="s">
        <v>495</v>
      </c>
      <c r="O157" s="44"/>
      <c r="P157" s="45">
        <v>1552.7950310559006</v>
      </c>
      <c r="Q157" s="46">
        <v>1552.7950310559006</v>
      </c>
      <c r="R157" s="45">
        <f t="shared" si="23"/>
        <v>-4.9689440993461176E-3</v>
      </c>
      <c r="S157" s="45">
        <f t="shared" si="21"/>
        <v>0</v>
      </c>
    </row>
    <row r="158" spans="1:19" ht="11.25" customHeight="1" x14ac:dyDescent="0.2">
      <c r="A158" s="294" t="s">
        <v>182</v>
      </c>
      <c r="B158" s="294"/>
      <c r="C158" s="40">
        <v>151500.21</v>
      </c>
      <c r="D158" s="41"/>
      <c r="E158" s="40">
        <v>53467.24</v>
      </c>
      <c r="F158" s="40">
        <v>1467.08</v>
      </c>
      <c r="G158" s="40">
        <v>42508.800000000003</v>
      </c>
      <c r="H158" s="40">
        <v>21758.95</v>
      </c>
      <c r="I158" s="40">
        <v>32298.14</v>
      </c>
      <c r="J158" s="42"/>
      <c r="K158" s="42">
        <v>32298.136645962732</v>
      </c>
      <c r="L158" s="25">
        <f t="shared" si="22"/>
        <v>119202.06999999999</v>
      </c>
      <c r="M158" s="25">
        <f t="shared" si="27"/>
        <v>32298.14</v>
      </c>
      <c r="N158" s="43" t="s">
        <v>496</v>
      </c>
      <c r="O158" s="44"/>
      <c r="P158" s="45">
        <v>32298.136645962732</v>
      </c>
      <c r="Q158" s="46">
        <v>32298.136645962732</v>
      </c>
      <c r="R158" s="45">
        <f t="shared" si="23"/>
        <v>-3.3540372678544372E-3</v>
      </c>
      <c r="S158" s="45">
        <f t="shared" si="21"/>
        <v>0</v>
      </c>
    </row>
    <row r="159" spans="1:19" ht="11.25" customHeight="1" x14ac:dyDescent="0.2">
      <c r="A159" s="294" t="s">
        <v>183</v>
      </c>
      <c r="B159" s="294"/>
      <c r="C159" s="40">
        <v>39513.699999999997</v>
      </c>
      <c r="D159" s="41"/>
      <c r="E159" s="40">
        <v>14624.76</v>
      </c>
      <c r="F159" s="40">
        <v>1538.83</v>
      </c>
      <c r="G159" s="47">
        <v>147.56</v>
      </c>
      <c r="H159" s="40">
        <v>3896.44</v>
      </c>
      <c r="I159" s="40">
        <v>19306.11</v>
      </c>
      <c r="J159" s="42">
        <v>3778.1614906832297</v>
      </c>
      <c r="K159" s="42">
        <v>15527.950310559005</v>
      </c>
      <c r="L159" s="25">
        <f t="shared" si="22"/>
        <v>20207.59</v>
      </c>
      <c r="M159" s="25">
        <f t="shared" si="27"/>
        <v>15527.95</v>
      </c>
      <c r="N159" s="43" t="s">
        <v>497</v>
      </c>
      <c r="O159" s="44">
        <v>3778.1614906832297</v>
      </c>
      <c r="P159" s="45">
        <v>15527.950310559005</v>
      </c>
      <c r="Q159" s="46">
        <v>19306.111801242234</v>
      </c>
      <c r="R159" s="45">
        <f t="shared" si="23"/>
        <v>1.8012422333413269E-3</v>
      </c>
      <c r="S159" s="45">
        <f t="shared" si="21"/>
        <v>0</v>
      </c>
    </row>
    <row r="160" spans="1:19" ht="11.25" hidden="1" customHeight="1" x14ac:dyDescent="0.2">
      <c r="A160" s="294" t="s">
        <v>498</v>
      </c>
      <c r="B160" s="294"/>
      <c r="C160" s="40">
        <v>144054.29</v>
      </c>
      <c r="D160" s="41"/>
      <c r="E160" s="41"/>
      <c r="F160" s="41"/>
      <c r="G160" s="41"/>
      <c r="H160" s="41"/>
      <c r="I160" s="40">
        <v>144054.29</v>
      </c>
      <c r="J160" s="42">
        <v>144054.29813664596</v>
      </c>
      <c r="K160" s="42"/>
      <c r="L160" s="25">
        <f t="shared" si="22"/>
        <v>0</v>
      </c>
      <c r="M160" s="25"/>
      <c r="N160" s="43" t="s">
        <v>499</v>
      </c>
      <c r="O160" s="44">
        <v>144054.29813664596</v>
      </c>
      <c r="P160" s="45"/>
      <c r="Q160" s="46">
        <v>144054.29813664596</v>
      </c>
      <c r="R160" s="45">
        <f t="shared" si="23"/>
        <v>8.1366459489800036E-3</v>
      </c>
      <c r="S160" s="45">
        <f t="shared" si="21"/>
        <v>0</v>
      </c>
    </row>
    <row r="161" spans="1:19" ht="11.25" customHeight="1" x14ac:dyDescent="0.2">
      <c r="A161" s="294" t="s">
        <v>184</v>
      </c>
      <c r="B161" s="294"/>
      <c r="C161" s="40">
        <v>22555.15</v>
      </c>
      <c r="D161" s="41"/>
      <c r="E161" s="40">
        <v>12760.67</v>
      </c>
      <c r="F161" s="40">
        <v>1293.0899999999999</v>
      </c>
      <c r="G161" s="47">
        <v>141.46</v>
      </c>
      <c r="H161" s="40">
        <v>3390.99</v>
      </c>
      <c r="I161" s="40">
        <v>4968.9399999999996</v>
      </c>
      <c r="J161" s="42"/>
      <c r="K161" s="42">
        <v>4968.9440993788821</v>
      </c>
      <c r="L161" s="25">
        <f t="shared" si="22"/>
        <v>17586.21</v>
      </c>
      <c r="M161" s="25">
        <f t="shared" ref="M161:M167" si="28">ROUND(K161,2)</f>
        <v>4968.9399999999996</v>
      </c>
      <c r="N161" s="43" t="s">
        <v>500</v>
      </c>
      <c r="O161" s="44"/>
      <c r="P161" s="45">
        <v>4968.9440993788821</v>
      </c>
      <c r="Q161" s="46">
        <v>4968.9440993788821</v>
      </c>
      <c r="R161" s="45">
        <f t="shared" si="23"/>
        <v>4.0993788825289812E-3</v>
      </c>
      <c r="S161" s="45">
        <f t="shared" si="21"/>
        <v>0</v>
      </c>
    </row>
    <row r="162" spans="1:19" ht="11.25" customHeight="1" x14ac:dyDescent="0.2">
      <c r="A162" s="294" t="s">
        <v>185</v>
      </c>
      <c r="B162" s="294"/>
      <c r="C162" s="40">
        <v>3726.71</v>
      </c>
      <c r="D162" s="41"/>
      <c r="E162" s="41"/>
      <c r="F162" s="41"/>
      <c r="G162" s="41"/>
      <c r="H162" s="41"/>
      <c r="I162" s="40">
        <v>3726.71</v>
      </c>
      <c r="J162" s="42"/>
      <c r="K162" s="42">
        <v>3726.7080745341614</v>
      </c>
      <c r="L162" s="25">
        <f t="shared" si="22"/>
        <v>0</v>
      </c>
      <c r="M162" s="25">
        <f t="shared" si="28"/>
        <v>3726.71</v>
      </c>
      <c r="N162" s="43" t="s">
        <v>501</v>
      </c>
      <c r="O162" s="44"/>
      <c r="P162" s="45">
        <v>3726.7080745341614</v>
      </c>
      <c r="Q162" s="46">
        <v>3726.7080745341614</v>
      </c>
      <c r="R162" s="45">
        <f t="shared" si="23"/>
        <v>-1.9254658386671508E-3</v>
      </c>
      <c r="S162" s="45">
        <f t="shared" si="21"/>
        <v>0</v>
      </c>
    </row>
    <row r="163" spans="1:19" ht="11.25" customHeight="1" x14ac:dyDescent="0.2">
      <c r="A163" s="294" t="s">
        <v>186</v>
      </c>
      <c r="B163" s="294"/>
      <c r="C163" s="40">
        <v>2484.4699999999998</v>
      </c>
      <c r="D163" s="41"/>
      <c r="E163" s="41"/>
      <c r="F163" s="41"/>
      <c r="G163" s="41"/>
      <c r="H163" s="41"/>
      <c r="I163" s="40">
        <v>2484.4699999999998</v>
      </c>
      <c r="J163" s="42"/>
      <c r="K163" s="42">
        <v>2484.4720496894411</v>
      </c>
      <c r="L163" s="25">
        <f t="shared" si="22"/>
        <v>0</v>
      </c>
      <c r="M163" s="25">
        <f t="shared" si="28"/>
        <v>2484.4699999999998</v>
      </c>
      <c r="N163" s="43" t="s">
        <v>502</v>
      </c>
      <c r="O163" s="44"/>
      <c r="P163" s="45">
        <v>2484.4720496894411</v>
      </c>
      <c r="Q163" s="46">
        <v>2484.4720496894411</v>
      </c>
      <c r="R163" s="45">
        <f t="shared" si="23"/>
        <v>2.0496894412644906E-3</v>
      </c>
      <c r="S163" s="45">
        <f t="shared" si="21"/>
        <v>0</v>
      </c>
    </row>
    <row r="164" spans="1:19" ht="11.25" customHeight="1" x14ac:dyDescent="0.2">
      <c r="A164" s="294" t="s">
        <v>187</v>
      </c>
      <c r="B164" s="294"/>
      <c r="C164" s="40">
        <v>4968.9399999999996</v>
      </c>
      <c r="D164" s="41"/>
      <c r="E164" s="41"/>
      <c r="F164" s="41"/>
      <c r="G164" s="41"/>
      <c r="H164" s="41"/>
      <c r="I164" s="40">
        <v>4968.9399999999996</v>
      </c>
      <c r="J164" s="42"/>
      <c r="K164" s="42">
        <v>4968.9440993788821</v>
      </c>
      <c r="L164" s="25">
        <f t="shared" si="22"/>
        <v>0</v>
      </c>
      <c r="M164" s="25">
        <f t="shared" si="28"/>
        <v>4968.9399999999996</v>
      </c>
      <c r="N164" s="43" t="s">
        <v>503</v>
      </c>
      <c r="O164" s="44"/>
      <c r="P164" s="45">
        <v>4968.9440993788821</v>
      </c>
      <c r="Q164" s="46">
        <v>4968.9440993788821</v>
      </c>
      <c r="R164" s="45">
        <f t="shared" si="23"/>
        <v>4.0993788825289812E-3</v>
      </c>
      <c r="S164" s="45">
        <f t="shared" si="21"/>
        <v>0</v>
      </c>
    </row>
    <row r="165" spans="1:19" ht="11.25" customHeight="1" x14ac:dyDescent="0.2">
      <c r="A165" s="294" t="s">
        <v>188</v>
      </c>
      <c r="B165" s="294"/>
      <c r="C165" s="40">
        <v>3105.59</v>
      </c>
      <c r="D165" s="41"/>
      <c r="E165" s="41"/>
      <c r="F165" s="41"/>
      <c r="G165" s="41"/>
      <c r="H165" s="41"/>
      <c r="I165" s="40">
        <v>3105.59</v>
      </c>
      <c r="J165" s="42"/>
      <c r="K165" s="42">
        <v>3105.5900621118012</v>
      </c>
      <c r="L165" s="25">
        <f t="shared" si="22"/>
        <v>0</v>
      </c>
      <c r="M165" s="25">
        <f t="shared" si="28"/>
        <v>3105.59</v>
      </c>
      <c r="N165" s="43" t="s">
        <v>504</v>
      </c>
      <c r="O165" s="44"/>
      <c r="P165" s="45">
        <v>3105.5900621118012</v>
      </c>
      <c r="Q165" s="46">
        <v>3105.5900621118012</v>
      </c>
      <c r="R165" s="45">
        <f t="shared" si="23"/>
        <v>6.2111801071296213E-5</v>
      </c>
      <c r="S165" s="45">
        <f t="shared" si="21"/>
        <v>0</v>
      </c>
    </row>
    <row r="166" spans="1:19" ht="11.25" customHeight="1" x14ac:dyDescent="0.2">
      <c r="A166" s="294" t="s">
        <v>189</v>
      </c>
      <c r="B166" s="294"/>
      <c r="C166" s="40">
        <v>12422.36</v>
      </c>
      <c r="D166" s="41"/>
      <c r="E166" s="41"/>
      <c r="F166" s="41"/>
      <c r="G166" s="41"/>
      <c r="H166" s="41"/>
      <c r="I166" s="40">
        <v>12422.36</v>
      </c>
      <c r="J166" s="42"/>
      <c r="K166" s="42">
        <v>12422.360248447205</v>
      </c>
      <c r="L166" s="25">
        <f t="shared" si="22"/>
        <v>0</v>
      </c>
      <c r="M166" s="25">
        <f t="shared" si="28"/>
        <v>12422.36</v>
      </c>
      <c r="N166" s="43" t="s">
        <v>505</v>
      </c>
      <c r="O166" s="44"/>
      <c r="P166" s="45">
        <v>12422.360248447205</v>
      </c>
      <c r="Q166" s="46">
        <v>12422.360248447205</v>
      </c>
      <c r="R166" s="45">
        <f t="shared" si="23"/>
        <v>2.4844720428518485E-4</v>
      </c>
      <c r="S166" s="45">
        <f t="shared" si="21"/>
        <v>0</v>
      </c>
    </row>
    <row r="167" spans="1:19" ht="11.25" customHeight="1" x14ac:dyDescent="0.2">
      <c r="A167" s="294" t="s">
        <v>190</v>
      </c>
      <c r="B167" s="294"/>
      <c r="C167" s="40">
        <v>128261.36</v>
      </c>
      <c r="D167" s="41"/>
      <c r="E167" s="40">
        <v>14975.98</v>
      </c>
      <c r="F167" s="40">
        <v>1538.83</v>
      </c>
      <c r="G167" s="47">
        <v>147.56</v>
      </c>
      <c r="H167" s="40">
        <v>3980.34</v>
      </c>
      <c r="I167" s="40">
        <v>107618.65</v>
      </c>
      <c r="J167" s="42">
        <v>100165.22981366458</v>
      </c>
      <c r="K167" s="42">
        <v>7453.4161490683227</v>
      </c>
      <c r="L167" s="25">
        <f t="shared" si="22"/>
        <v>20642.71</v>
      </c>
      <c r="M167" s="25">
        <f t="shared" si="28"/>
        <v>7453.42</v>
      </c>
      <c r="N167" s="43" t="s">
        <v>506</v>
      </c>
      <c r="O167" s="44">
        <v>100165.22981366458</v>
      </c>
      <c r="P167" s="45">
        <v>7453.4161490683227</v>
      </c>
      <c r="Q167" s="46">
        <v>107618.6459627329</v>
      </c>
      <c r="R167" s="45">
        <f t="shared" si="23"/>
        <v>-4.0372670919168741E-3</v>
      </c>
      <c r="S167" s="45">
        <f t="shared" si="21"/>
        <v>0</v>
      </c>
    </row>
    <row r="168" spans="1:19" ht="11.25" hidden="1" customHeight="1" x14ac:dyDescent="0.2">
      <c r="A168" s="294" t="s">
        <v>507</v>
      </c>
      <c r="B168" s="294"/>
      <c r="C168" s="40">
        <v>16658.55</v>
      </c>
      <c r="D168" s="41"/>
      <c r="E168" s="40">
        <v>12011.89</v>
      </c>
      <c r="F168" s="40">
        <v>1293.0899999999999</v>
      </c>
      <c r="G168" s="47">
        <v>141.46</v>
      </c>
      <c r="H168" s="40">
        <v>3212.11</v>
      </c>
      <c r="I168" s="41"/>
      <c r="J168" s="36"/>
      <c r="K168" s="36"/>
      <c r="L168" s="25">
        <f t="shared" si="22"/>
        <v>16658.55</v>
      </c>
      <c r="M168" s="25"/>
      <c r="R168" s="45">
        <f t="shared" si="23"/>
        <v>0</v>
      </c>
      <c r="S168" s="45">
        <f t="shared" si="21"/>
        <v>0</v>
      </c>
    </row>
    <row r="169" spans="1:19" ht="11.25" customHeight="1" x14ac:dyDescent="0.2">
      <c r="A169" s="294" t="s">
        <v>191</v>
      </c>
      <c r="B169" s="294"/>
      <c r="C169" s="40">
        <v>9937.89</v>
      </c>
      <c r="D169" s="41"/>
      <c r="E169" s="41"/>
      <c r="F169" s="41"/>
      <c r="G169" s="41"/>
      <c r="H169" s="41"/>
      <c r="I169" s="40">
        <v>9937.89</v>
      </c>
      <c r="J169" s="42"/>
      <c r="K169" s="42">
        <v>9937.8881987577643</v>
      </c>
      <c r="L169" s="25">
        <f t="shared" si="22"/>
        <v>0</v>
      </c>
      <c r="M169" s="25">
        <f>ROUND(K169,2)</f>
        <v>9937.89</v>
      </c>
      <c r="N169" s="43" t="s">
        <v>508</v>
      </c>
      <c r="O169" s="44"/>
      <c r="P169" s="45">
        <v>9937.8881987577643</v>
      </c>
      <c r="Q169" s="46">
        <v>9937.8881987577643</v>
      </c>
      <c r="R169" s="45">
        <f t="shared" si="23"/>
        <v>-1.8012422351603163E-3</v>
      </c>
      <c r="S169" s="45">
        <f t="shared" si="21"/>
        <v>0</v>
      </c>
    </row>
    <row r="170" spans="1:19" ht="11.25" hidden="1" customHeight="1" x14ac:dyDescent="0.2">
      <c r="A170" s="294" t="s">
        <v>509</v>
      </c>
      <c r="B170" s="294"/>
      <c r="C170" s="40">
        <v>55752.17</v>
      </c>
      <c r="D170" s="41"/>
      <c r="E170" s="41"/>
      <c r="F170" s="41"/>
      <c r="G170" s="41"/>
      <c r="H170" s="41"/>
      <c r="I170" s="40">
        <v>55752.17</v>
      </c>
      <c r="J170" s="42">
        <v>55752.149068322986</v>
      </c>
      <c r="K170" s="42"/>
      <c r="L170" s="25">
        <f t="shared" si="22"/>
        <v>0</v>
      </c>
      <c r="M170" s="25"/>
      <c r="N170" s="43" t="s">
        <v>510</v>
      </c>
      <c r="O170" s="44">
        <v>55752.149068322986</v>
      </c>
      <c r="P170" s="45"/>
      <c r="Q170" s="46">
        <v>55752.149068322986</v>
      </c>
      <c r="R170" s="45">
        <f t="shared" si="23"/>
        <v>-2.0931677012413274E-2</v>
      </c>
      <c r="S170" s="45">
        <f t="shared" si="21"/>
        <v>0</v>
      </c>
    </row>
    <row r="171" spans="1:19" ht="11.25" customHeight="1" x14ac:dyDescent="0.2">
      <c r="A171" s="294" t="s">
        <v>192</v>
      </c>
      <c r="B171" s="294"/>
      <c r="C171" s="40">
        <v>540549.47</v>
      </c>
      <c r="D171" s="40">
        <v>37702.44</v>
      </c>
      <c r="E171" s="40">
        <v>18452.96</v>
      </c>
      <c r="F171" s="40">
        <v>2662.05</v>
      </c>
      <c r="G171" s="40">
        <v>22417.07</v>
      </c>
      <c r="H171" s="40">
        <v>19405.47</v>
      </c>
      <c r="I171" s="40">
        <v>439909.48</v>
      </c>
      <c r="J171" s="42">
        <v>365375.32919254655</v>
      </c>
      <c r="K171" s="42">
        <v>74534.16149068324</v>
      </c>
      <c r="L171" s="25">
        <f t="shared" si="22"/>
        <v>100639.99</v>
      </c>
      <c r="M171" s="25">
        <f>ROUND(K171,2)</f>
        <v>74534.16</v>
      </c>
      <c r="N171" s="43" t="s">
        <v>511</v>
      </c>
      <c r="O171" s="44">
        <v>365375.32919254655</v>
      </c>
      <c r="P171" s="45">
        <v>74534.16149068324</v>
      </c>
      <c r="Q171" s="46">
        <v>439909.49068322976</v>
      </c>
      <c r="R171" s="45">
        <f t="shared" si="23"/>
        <v>1.0683229775168002E-2</v>
      </c>
      <c r="S171" s="45">
        <f t="shared" si="21"/>
        <v>0</v>
      </c>
    </row>
    <row r="172" spans="1:19" ht="11.25" hidden="1" customHeight="1" x14ac:dyDescent="0.2">
      <c r="A172" s="294" t="s">
        <v>512</v>
      </c>
      <c r="B172" s="294"/>
      <c r="C172" s="40">
        <v>147504.16</v>
      </c>
      <c r="D172" s="41"/>
      <c r="E172" s="41"/>
      <c r="F172" s="41"/>
      <c r="G172" s="41"/>
      <c r="H172" s="41"/>
      <c r="I172" s="40">
        <v>147504.16</v>
      </c>
      <c r="J172" s="42">
        <v>147504.16149068321</v>
      </c>
      <c r="K172" s="42"/>
      <c r="L172" s="25">
        <f t="shared" si="22"/>
        <v>0</v>
      </c>
      <c r="M172" s="25"/>
      <c r="N172" s="43" t="s">
        <v>513</v>
      </c>
      <c r="O172" s="44">
        <v>147504.16149068321</v>
      </c>
      <c r="P172" s="45"/>
      <c r="Q172" s="46">
        <v>147504.16149068321</v>
      </c>
      <c r="R172" s="45">
        <f t="shared" si="23"/>
        <v>1.4906832075212151E-3</v>
      </c>
      <c r="S172" s="45">
        <f t="shared" si="21"/>
        <v>0</v>
      </c>
    </row>
    <row r="173" spans="1:19" ht="11.25" customHeight="1" x14ac:dyDescent="0.2">
      <c r="A173" s="294" t="s">
        <v>193</v>
      </c>
      <c r="B173" s="294"/>
      <c r="C173" s="40">
        <v>1242.24</v>
      </c>
      <c r="D173" s="41"/>
      <c r="E173" s="41"/>
      <c r="F173" s="41"/>
      <c r="G173" s="41"/>
      <c r="H173" s="41"/>
      <c r="I173" s="40">
        <v>1242.24</v>
      </c>
      <c r="J173" s="42"/>
      <c r="K173" s="42">
        <v>1242.2360248447205</v>
      </c>
      <c r="L173" s="25">
        <f t="shared" si="22"/>
        <v>0</v>
      </c>
      <c r="M173" s="25">
        <f>ROUND(K173,2)</f>
        <v>1242.24</v>
      </c>
      <c r="N173" s="43" t="s">
        <v>514</v>
      </c>
      <c r="O173" s="44"/>
      <c r="P173" s="45">
        <v>1242.2360248447205</v>
      </c>
      <c r="Q173" s="46">
        <v>1242.2360248447205</v>
      </c>
      <c r="R173" s="45">
        <f t="shared" si="23"/>
        <v>-3.9751552794768941E-3</v>
      </c>
      <c r="S173" s="45">
        <f t="shared" si="21"/>
        <v>0</v>
      </c>
    </row>
    <row r="174" spans="1:19" hidden="1" x14ac:dyDescent="0.2">
      <c r="A174" s="294" t="s">
        <v>515</v>
      </c>
      <c r="B174" s="294"/>
      <c r="C174" s="40">
        <v>101718.06</v>
      </c>
      <c r="D174" s="40">
        <v>38787.800000000003</v>
      </c>
      <c r="E174" s="40">
        <v>18237.8</v>
      </c>
      <c r="F174" s="40">
        <v>2662.05</v>
      </c>
      <c r="G174" s="40">
        <v>22417.07</v>
      </c>
      <c r="H174" s="40">
        <v>19613.34</v>
      </c>
      <c r="I174" s="41"/>
      <c r="J174" s="36"/>
      <c r="K174" s="36"/>
      <c r="L174" s="25">
        <f t="shared" si="22"/>
        <v>101718.06</v>
      </c>
      <c r="M174" s="25"/>
      <c r="R174" s="45">
        <f t="shared" si="23"/>
        <v>0</v>
      </c>
      <c r="S174" s="45">
        <f t="shared" si="21"/>
        <v>0</v>
      </c>
    </row>
    <row r="175" spans="1:19" x14ac:dyDescent="0.2">
      <c r="A175" s="294" t="s">
        <v>194</v>
      </c>
      <c r="B175" s="294"/>
      <c r="C175" s="40">
        <v>124081.81</v>
      </c>
      <c r="D175" s="40">
        <v>2404.88</v>
      </c>
      <c r="E175" s="40">
        <v>26524.39</v>
      </c>
      <c r="F175" s="40">
        <v>11687.8</v>
      </c>
      <c r="G175" s="40">
        <v>31463.41</v>
      </c>
      <c r="H175" s="40">
        <v>17218.72</v>
      </c>
      <c r="I175" s="40">
        <v>34782.61</v>
      </c>
      <c r="J175" s="42"/>
      <c r="K175" s="42">
        <v>34782.608695652176</v>
      </c>
      <c r="L175" s="25">
        <f t="shared" si="22"/>
        <v>89299.199999999997</v>
      </c>
      <c r="M175" s="25">
        <f>ROUND(K175,2)</f>
        <v>34782.61</v>
      </c>
      <c r="N175" s="43" t="s">
        <v>516</v>
      </c>
      <c r="O175" s="44"/>
      <c r="P175" s="45">
        <v>34782.608695652176</v>
      </c>
      <c r="Q175" s="46">
        <v>34782.608695652176</v>
      </c>
      <c r="R175" s="45">
        <f t="shared" si="23"/>
        <v>-1.3043478247709572E-3</v>
      </c>
      <c r="S175" s="45">
        <f t="shared" si="21"/>
        <v>0</v>
      </c>
    </row>
    <row r="176" spans="1:19" hidden="1" x14ac:dyDescent="0.2">
      <c r="A176" s="294" t="s">
        <v>517</v>
      </c>
      <c r="B176" s="294"/>
      <c r="C176" s="40">
        <v>15789.09</v>
      </c>
      <c r="D176" s="41"/>
      <c r="E176" s="41"/>
      <c r="F176" s="41"/>
      <c r="G176" s="41"/>
      <c r="H176" s="41"/>
      <c r="I176" s="40">
        <v>15789.09</v>
      </c>
      <c r="J176" s="42">
        <v>15789.093167701863</v>
      </c>
      <c r="K176" s="42"/>
      <c r="L176" s="25">
        <f t="shared" si="22"/>
        <v>0</v>
      </c>
      <c r="M176" s="25"/>
      <c r="N176" s="43" t="s">
        <v>518</v>
      </c>
      <c r="O176" s="44">
        <v>15789.093167701863</v>
      </c>
      <c r="P176" s="45"/>
      <c r="Q176" s="46">
        <v>15789.093167701863</v>
      </c>
      <c r="R176" s="45">
        <f t="shared" si="23"/>
        <v>3.1677018632763065E-3</v>
      </c>
      <c r="S176" s="45">
        <f t="shared" si="21"/>
        <v>0</v>
      </c>
    </row>
    <row r="177" spans="1:19" x14ac:dyDescent="0.2">
      <c r="A177" s="294" t="s">
        <v>195</v>
      </c>
      <c r="B177" s="294"/>
      <c r="C177" s="40">
        <v>6211.17</v>
      </c>
      <c r="D177" s="41"/>
      <c r="E177" s="41"/>
      <c r="F177" s="41"/>
      <c r="G177" s="41"/>
      <c r="H177" s="41"/>
      <c r="I177" s="40">
        <v>6211.17</v>
      </c>
      <c r="J177" s="36"/>
      <c r="K177" s="63">
        <v>6211.17</v>
      </c>
      <c r="L177" s="25">
        <f t="shared" si="22"/>
        <v>0</v>
      </c>
      <c r="M177" s="25">
        <f t="shared" ref="M177:M178" si="29">ROUND(K177,2)</f>
        <v>6211.17</v>
      </c>
      <c r="N177" s="43" t="s">
        <v>519</v>
      </c>
      <c r="P177" s="64">
        <v>6211.17</v>
      </c>
      <c r="Q177" s="64">
        <v>6211.17</v>
      </c>
      <c r="R177" s="45">
        <f t="shared" si="23"/>
        <v>0</v>
      </c>
      <c r="S177" s="45">
        <f t="shared" si="21"/>
        <v>0</v>
      </c>
    </row>
    <row r="178" spans="1:19" x14ac:dyDescent="0.2">
      <c r="A178" s="294" t="s">
        <v>196</v>
      </c>
      <c r="B178" s="294"/>
      <c r="C178" s="40">
        <v>97838.58</v>
      </c>
      <c r="D178" s="40">
        <v>4812.07</v>
      </c>
      <c r="E178" s="40">
        <v>25902.44</v>
      </c>
      <c r="F178" s="40">
        <v>6768.29</v>
      </c>
      <c r="G178" s="40">
        <v>31463.41</v>
      </c>
      <c r="H178" s="40">
        <v>16470.009999999998</v>
      </c>
      <c r="I178" s="40">
        <v>12422.36</v>
      </c>
      <c r="J178" s="42"/>
      <c r="K178" s="42">
        <v>12422.360248447205</v>
      </c>
      <c r="L178" s="25">
        <f t="shared" si="22"/>
        <v>85416.219999999987</v>
      </c>
      <c r="M178" s="25">
        <f t="shared" si="29"/>
        <v>12422.36</v>
      </c>
      <c r="N178" s="43" t="s">
        <v>520</v>
      </c>
      <c r="O178" s="44"/>
      <c r="P178" s="45">
        <v>12422.360248447205</v>
      </c>
      <c r="Q178" s="46">
        <v>12422.360248447205</v>
      </c>
      <c r="R178" s="45">
        <f t="shared" si="23"/>
        <v>2.4844720428518485E-4</v>
      </c>
      <c r="S178" s="45">
        <f t="shared" si="21"/>
        <v>0</v>
      </c>
    </row>
    <row r="179" spans="1:19" hidden="1" x14ac:dyDescent="0.2">
      <c r="A179" s="294" t="s">
        <v>521</v>
      </c>
      <c r="B179" s="294"/>
      <c r="C179" s="40">
        <v>32354.78</v>
      </c>
      <c r="D179" s="41"/>
      <c r="E179" s="41"/>
      <c r="F179" s="41"/>
      <c r="G179" s="41"/>
      <c r="H179" s="41"/>
      <c r="I179" s="40">
        <v>32354.78</v>
      </c>
      <c r="J179" s="42">
        <v>32354.782608695652</v>
      </c>
      <c r="K179" s="42"/>
      <c r="L179" s="25">
        <f t="shared" si="22"/>
        <v>0</v>
      </c>
      <c r="M179" s="25"/>
      <c r="N179" s="43" t="s">
        <v>522</v>
      </c>
      <c r="O179" s="44">
        <v>32354.782608695652</v>
      </c>
      <c r="P179" s="45"/>
      <c r="Q179" s="46">
        <v>32354.782608695652</v>
      </c>
      <c r="R179" s="45">
        <f t="shared" si="23"/>
        <v>2.6086956531798933E-3</v>
      </c>
      <c r="S179" s="45">
        <f t="shared" si="21"/>
        <v>0</v>
      </c>
    </row>
    <row r="180" spans="1:19" x14ac:dyDescent="0.2">
      <c r="A180" s="294" t="s">
        <v>197</v>
      </c>
      <c r="B180" s="294"/>
      <c r="C180" s="40">
        <v>39872.94</v>
      </c>
      <c r="D180" s="41"/>
      <c r="E180" s="40">
        <v>16641.46</v>
      </c>
      <c r="F180" s="40">
        <v>1363.79</v>
      </c>
      <c r="G180" s="47">
        <v>141.46</v>
      </c>
      <c r="H180" s="40">
        <v>4334.93</v>
      </c>
      <c r="I180" s="40">
        <v>17391.3</v>
      </c>
      <c r="J180" s="42"/>
      <c r="K180" s="42">
        <v>17391.304347826088</v>
      </c>
      <c r="L180" s="25">
        <f t="shared" si="22"/>
        <v>22481.64</v>
      </c>
      <c r="M180" s="25">
        <f>ROUND(K180,2)</f>
        <v>17391.3</v>
      </c>
      <c r="N180" s="43" t="s">
        <v>523</v>
      </c>
      <c r="O180" s="44"/>
      <c r="P180" s="45">
        <v>17391.304347826088</v>
      </c>
      <c r="Q180" s="46">
        <v>17391.304347826088</v>
      </c>
      <c r="R180" s="45">
        <f t="shared" si="23"/>
        <v>4.3478260886331555E-3</v>
      </c>
      <c r="S180" s="45">
        <f t="shared" si="21"/>
        <v>0</v>
      </c>
    </row>
    <row r="181" spans="1:19" hidden="1" x14ac:dyDescent="0.2">
      <c r="A181" s="294" t="s">
        <v>524</v>
      </c>
      <c r="B181" s="294"/>
      <c r="C181" s="40">
        <v>89627.68</v>
      </c>
      <c r="D181" s="41"/>
      <c r="E181" s="41"/>
      <c r="F181" s="41"/>
      <c r="G181" s="41"/>
      <c r="H181" s="41"/>
      <c r="I181" s="40">
        <v>89627.68</v>
      </c>
      <c r="J181" s="42">
        <v>89627.677018633534</v>
      </c>
      <c r="K181" s="42"/>
      <c r="L181" s="25">
        <f t="shared" si="22"/>
        <v>0</v>
      </c>
      <c r="M181" s="25"/>
      <c r="N181" s="43" t="s">
        <v>525</v>
      </c>
      <c r="O181" s="46">
        <v>89627.677018633534</v>
      </c>
      <c r="P181" s="45"/>
      <c r="Q181" s="46">
        <v>89627.677018633534</v>
      </c>
      <c r="R181" s="45">
        <f t="shared" si="23"/>
        <v>-2.9813664586981758E-3</v>
      </c>
      <c r="S181" s="45">
        <f t="shared" si="21"/>
        <v>0</v>
      </c>
    </row>
    <row r="182" spans="1:19" hidden="1" x14ac:dyDescent="0.2">
      <c r="A182" s="294" t="s">
        <v>526</v>
      </c>
      <c r="B182" s="294"/>
      <c r="C182" s="40">
        <v>409933.32</v>
      </c>
      <c r="D182" s="41"/>
      <c r="E182" s="41"/>
      <c r="F182" s="41"/>
      <c r="G182" s="41"/>
      <c r="H182" s="41"/>
      <c r="I182" s="40">
        <v>409933.32</v>
      </c>
      <c r="J182" s="42">
        <v>409933.32919254655</v>
      </c>
      <c r="K182" s="42"/>
      <c r="L182" s="25">
        <f t="shared" si="22"/>
        <v>0</v>
      </c>
      <c r="M182" s="25"/>
      <c r="N182" s="43" t="s">
        <v>527</v>
      </c>
      <c r="O182" s="44">
        <v>409933.32919254655</v>
      </c>
      <c r="P182" s="45"/>
      <c r="Q182" s="46">
        <v>409933.32919254655</v>
      </c>
      <c r="R182" s="45">
        <f t="shared" si="23"/>
        <v>9.1925465385429561E-3</v>
      </c>
      <c r="S182" s="45">
        <f t="shared" si="21"/>
        <v>0</v>
      </c>
    </row>
    <row r="183" spans="1:19" hidden="1" x14ac:dyDescent="0.2">
      <c r="A183" s="294" t="s">
        <v>528</v>
      </c>
      <c r="B183" s="294"/>
      <c r="C183" s="40">
        <v>36483.56</v>
      </c>
      <c r="D183" s="41"/>
      <c r="E183" s="40">
        <v>20592.68</v>
      </c>
      <c r="F183" s="41"/>
      <c r="G183" s="40">
        <v>8856.1</v>
      </c>
      <c r="H183" s="40">
        <v>7034.78</v>
      </c>
      <c r="I183" s="41"/>
      <c r="J183" s="36"/>
      <c r="K183" s="36"/>
      <c r="L183" s="25">
        <f t="shared" si="22"/>
        <v>36483.56</v>
      </c>
      <c r="M183" s="25"/>
      <c r="R183" s="45">
        <f t="shared" si="23"/>
        <v>0</v>
      </c>
      <c r="S183" s="45">
        <f t="shared" si="21"/>
        <v>0</v>
      </c>
    </row>
    <row r="184" spans="1:19" hidden="1" x14ac:dyDescent="0.2">
      <c r="A184" s="294" t="s">
        <v>529</v>
      </c>
      <c r="B184" s="294"/>
      <c r="C184" s="40">
        <v>90933.119999999995</v>
      </c>
      <c r="D184" s="41"/>
      <c r="E184" s="41"/>
      <c r="F184" s="41"/>
      <c r="G184" s="41"/>
      <c r="H184" s="41"/>
      <c r="I184" s="40">
        <v>90933.119999999995</v>
      </c>
      <c r="J184" s="42">
        <v>90933.118012422347</v>
      </c>
      <c r="K184" s="42"/>
      <c r="L184" s="25">
        <f t="shared" si="22"/>
        <v>0</v>
      </c>
      <c r="M184" s="25"/>
      <c r="N184" s="43" t="s">
        <v>530</v>
      </c>
      <c r="O184" s="44">
        <v>90933.118012422347</v>
      </c>
      <c r="P184" s="45"/>
      <c r="Q184" s="46">
        <v>90933.118012422347</v>
      </c>
      <c r="R184" s="45">
        <f t="shared" si="23"/>
        <v>-1.9875776488333941E-3</v>
      </c>
      <c r="S184" s="45">
        <f t="shared" si="21"/>
        <v>0</v>
      </c>
    </row>
    <row r="185" spans="1:19" hidden="1" x14ac:dyDescent="0.2">
      <c r="A185" s="294" t="s">
        <v>531</v>
      </c>
      <c r="B185" s="294"/>
      <c r="C185" s="40">
        <v>29749.21</v>
      </c>
      <c r="D185" s="41"/>
      <c r="E185" s="41"/>
      <c r="F185" s="41"/>
      <c r="G185" s="41"/>
      <c r="H185" s="41"/>
      <c r="I185" s="40">
        <v>29749.21</v>
      </c>
      <c r="J185" s="63">
        <v>29749.21</v>
      </c>
      <c r="K185" s="42"/>
      <c r="L185" s="25">
        <f t="shared" si="22"/>
        <v>0</v>
      </c>
      <c r="M185" s="25"/>
      <c r="N185" s="43" t="s">
        <v>532</v>
      </c>
      <c r="O185" s="64">
        <v>29749.21</v>
      </c>
      <c r="P185" s="45"/>
      <c r="Q185" s="64">
        <v>29749.21</v>
      </c>
      <c r="R185" s="45">
        <f t="shared" si="23"/>
        <v>0</v>
      </c>
      <c r="S185" s="45">
        <f t="shared" si="21"/>
        <v>0</v>
      </c>
    </row>
    <row r="186" spans="1:19" hidden="1" x14ac:dyDescent="0.2">
      <c r="A186" s="294" t="s">
        <v>533</v>
      </c>
      <c r="B186" s="294"/>
      <c r="C186" s="40">
        <v>44842.559999999998</v>
      </c>
      <c r="D186" s="41"/>
      <c r="E186" s="41"/>
      <c r="F186" s="41"/>
      <c r="G186" s="41"/>
      <c r="H186" s="41"/>
      <c r="I186" s="40">
        <v>44842.559999999998</v>
      </c>
      <c r="J186" s="63">
        <v>44842.559999999998</v>
      </c>
      <c r="K186" s="36"/>
      <c r="L186" s="25">
        <f t="shared" si="22"/>
        <v>0</v>
      </c>
      <c r="M186" s="25"/>
      <c r="N186" s="43" t="s">
        <v>532</v>
      </c>
      <c r="O186" s="64">
        <v>44842.559999999998</v>
      </c>
      <c r="Q186" s="64">
        <v>44842.559999999998</v>
      </c>
      <c r="R186" s="45">
        <f t="shared" si="23"/>
        <v>0</v>
      </c>
      <c r="S186" s="45">
        <f t="shared" si="21"/>
        <v>0</v>
      </c>
    </row>
    <row r="187" spans="1:19" hidden="1" x14ac:dyDescent="0.2">
      <c r="A187" s="294" t="s">
        <v>534</v>
      </c>
      <c r="B187" s="294"/>
      <c r="C187" s="40">
        <v>3523.12</v>
      </c>
      <c r="D187" s="41"/>
      <c r="E187" s="41"/>
      <c r="F187" s="41"/>
      <c r="G187" s="41"/>
      <c r="H187" s="41"/>
      <c r="I187" s="40">
        <v>3523.12</v>
      </c>
      <c r="J187" s="42">
        <v>3523.1180124223602</v>
      </c>
      <c r="K187" s="42"/>
      <c r="L187" s="25">
        <f t="shared" si="22"/>
        <v>0</v>
      </c>
      <c r="M187" s="25"/>
      <c r="N187" s="43" t="s">
        <v>535</v>
      </c>
      <c r="O187" s="44">
        <v>3523.1180124223602</v>
      </c>
      <c r="P187" s="45"/>
      <c r="Q187" s="46">
        <v>3523.1180124223602</v>
      </c>
      <c r="R187" s="45">
        <f t="shared" si="23"/>
        <v>-1.987577639738447E-3</v>
      </c>
      <c r="S187" s="45">
        <f t="shared" si="21"/>
        <v>0</v>
      </c>
    </row>
    <row r="188" spans="1:19" x14ac:dyDescent="0.2">
      <c r="A188" s="294" t="s">
        <v>198</v>
      </c>
      <c r="B188" s="294"/>
      <c r="C188" s="40">
        <v>103186.92</v>
      </c>
      <c r="D188" s="40">
        <v>4812.07</v>
      </c>
      <c r="E188" s="40">
        <v>30219.51</v>
      </c>
      <c r="F188" s="40">
        <v>6768.29</v>
      </c>
      <c r="G188" s="40">
        <v>31463.41</v>
      </c>
      <c r="H188" s="40">
        <v>17501.28</v>
      </c>
      <c r="I188" s="40">
        <v>12422.36</v>
      </c>
      <c r="J188" s="42"/>
      <c r="K188" s="42">
        <v>12422.360248447205</v>
      </c>
      <c r="L188" s="25">
        <f t="shared" si="22"/>
        <v>90764.56</v>
      </c>
      <c r="M188" s="25">
        <f t="shared" ref="M188" si="30">ROUND(K188,2)</f>
        <v>12422.36</v>
      </c>
      <c r="N188" s="43" t="s">
        <v>536</v>
      </c>
      <c r="O188" s="44"/>
      <c r="P188" s="45">
        <v>12422.360248447205</v>
      </c>
      <c r="Q188" s="46">
        <v>12422.360248447205</v>
      </c>
      <c r="R188" s="45">
        <f t="shared" si="23"/>
        <v>2.4844720428518485E-4</v>
      </c>
      <c r="S188" s="45">
        <f t="shared" si="21"/>
        <v>0</v>
      </c>
    </row>
    <row r="189" spans="1:19" x14ac:dyDescent="0.2">
      <c r="A189" s="294" t="s">
        <v>199</v>
      </c>
      <c r="B189" s="294"/>
      <c r="C189" s="40">
        <v>4658.3900000000003</v>
      </c>
      <c r="D189" s="41"/>
      <c r="E189" s="41"/>
      <c r="F189" s="41"/>
      <c r="G189" s="41"/>
      <c r="H189" s="41"/>
      <c r="I189" s="40">
        <v>4658.3900000000003</v>
      </c>
      <c r="J189" s="42"/>
      <c r="K189" s="42">
        <v>4658.3850931677016</v>
      </c>
      <c r="L189" s="25">
        <f t="shared" si="22"/>
        <v>0</v>
      </c>
      <c r="M189" s="25">
        <f>ROUND(K189,2)</f>
        <v>4658.3900000000003</v>
      </c>
      <c r="N189" s="43" t="s">
        <v>537</v>
      </c>
      <c r="O189" s="44"/>
      <c r="P189" s="45">
        <v>4658.3850931677016</v>
      </c>
      <c r="Q189" s="46">
        <v>4658.3850931677016</v>
      </c>
      <c r="R189" s="45">
        <f t="shared" si="23"/>
        <v>-4.9068322987295687E-3</v>
      </c>
      <c r="S189" s="45">
        <f t="shared" si="21"/>
        <v>0</v>
      </c>
    </row>
    <row r="190" spans="1:19" hidden="1" x14ac:dyDescent="0.2">
      <c r="A190" s="294" t="s">
        <v>538</v>
      </c>
      <c r="B190" s="294"/>
      <c r="C190" s="40">
        <v>162366.24</v>
      </c>
      <c r="D190" s="41"/>
      <c r="E190" s="41"/>
      <c r="F190" s="41"/>
      <c r="G190" s="41"/>
      <c r="H190" s="41"/>
      <c r="I190" s="40">
        <v>162366.24</v>
      </c>
      <c r="J190" s="42">
        <v>162366.23602484472</v>
      </c>
      <c r="K190" s="42"/>
      <c r="L190" s="25">
        <f>SUM(SUM(D190:H190))</f>
        <v>0</v>
      </c>
      <c r="M190" s="25"/>
      <c r="N190" s="43" t="s">
        <v>539</v>
      </c>
      <c r="O190" s="44">
        <v>162366.23602484472</v>
      </c>
      <c r="P190" s="45"/>
      <c r="Q190" s="46">
        <v>162366.23602484472</v>
      </c>
      <c r="R190" s="45">
        <f t="shared" si="23"/>
        <v>-3.9751552685629576E-3</v>
      </c>
      <c r="S190" s="45">
        <f>Q190-P190-O190</f>
        <v>0</v>
      </c>
    </row>
    <row r="191" spans="1:19" ht="13" x14ac:dyDescent="0.25">
      <c r="A191" s="295" t="s">
        <v>540</v>
      </c>
      <c r="B191" s="295"/>
      <c r="C191" s="69">
        <v>10490335.880000001</v>
      </c>
      <c r="D191" s="69">
        <v>462075.95</v>
      </c>
      <c r="E191" s="69">
        <v>1178226.32</v>
      </c>
      <c r="F191" s="69">
        <v>160457.42000000001</v>
      </c>
      <c r="G191" s="69">
        <v>636837.01</v>
      </c>
      <c r="H191" s="69">
        <v>574931.03</v>
      </c>
      <c r="I191" s="69">
        <v>7477808.1500000004</v>
      </c>
      <c r="J191" s="70">
        <f>SUM(J5:J190)</f>
        <v>6149868.4035403691</v>
      </c>
      <c r="K191" s="70">
        <f>SUM(K5:K190)</f>
        <v>1327939.8208695641</v>
      </c>
      <c r="L191" s="25">
        <f>SUBTOTAL(9,L5:L190)</f>
        <v>2453779.8800000013</v>
      </c>
      <c r="M191" s="25">
        <f>SUBTOTAL(9,M5:M190)</f>
        <v>1298757.7799999996</v>
      </c>
      <c r="O191" s="71">
        <f>SUM(O5:O190)</f>
        <v>6149868.4035403691</v>
      </c>
      <c r="P191" s="71">
        <f>SUM(P5:P190)</f>
        <v>1278881.9708695645</v>
      </c>
      <c r="Q191" s="71">
        <f>SUM(Q5:Q190)</f>
        <v>7428750.3744099354</v>
      </c>
      <c r="R191" s="71">
        <f>SUM(R5:R190)</f>
        <v>-49057.775590062804</v>
      </c>
    </row>
    <row r="192" spans="1:19" hidden="1" x14ac:dyDescent="0.2">
      <c r="C192" s="45">
        <f>SUM(C5:C190)</f>
        <v>10490335.880000001</v>
      </c>
      <c r="D192" s="45">
        <f t="shared" ref="D192:I192" si="31">SUM(D5:D190)</f>
        <v>462075.95000000013</v>
      </c>
      <c r="E192" s="45">
        <f t="shared" si="31"/>
        <v>1178226.3199999998</v>
      </c>
      <c r="F192" s="45">
        <f t="shared" si="31"/>
        <v>160457.41999999995</v>
      </c>
      <c r="G192" s="45">
        <f t="shared" si="31"/>
        <v>636837.01</v>
      </c>
      <c r="H192" s="45">
        <f>SUM(H5:H190)</f>
        <v>574931.03000000014</v>
      </c>
      <c r="I192" s="45">
        <f t="shared" si="31"/>
        <v>7477808.1500000004</v>
      </c>
      <c r="L192" s="25"/>
      <c r="M192" s="25"/>
    </row>
    <row r="193" spans="3:13" hidden="1" x14ac:dyDescent="0.2">
      <c r="C193" s="45">
        <f>C192-C191</f>
        <v>0</v>
      </c>
      <c r="D193" s="45">
        <f t="shared" ref="D193:I193" si="32">D192-D191</f>
        <v>0</v>
      </c>
      <c r="E193" s="45">
        <f t="shared" si="32"/>
        <v>0</v>
      </c>
      <c r="F193" s="45">
        <f t="shared" si="32"/>
        <v>0</v>
      </c>
      <c r="G193" s="45">
        <f t="shared" si="32"/>
        <v>0</v>
      </c>
      <c r="H193" s="45">
        <f t="shared" si="32"/>
        <v>0</v>
      </c>
      <c r="I193" s="45">
        <f t="shared" si="32"/>
        <v>0</v>
      </c>
      <c r="K193" s="45">
        <f>I191-J191-K191</f>
        <v>-7.440993282943964E-2</v>
      </c>
      <c r="L193" s="25"/>
      <c r="M193" s="25"/>
    </row>
    <row r="194" spans="3:13" x14ac:dyDescent="0.2">
      <c r="L194" s="25"/>
      <c r="M194" s="25"/>
    </row>
  </sheetData>
  <autoFilter ref="A3:R193" xr:uid="{00000000-0009-0000-0000-00000E000000}">
    <filterColumn colId="0" showButton="0"/>
    <filterColumn colId="10">
      <filters>
        <filter val="1 242,24"/>
        <filter val="1 327 939,82"/>
        <filter val="1 552,80"/>
        <filter val="1 863,35"/>
        <filter val="10 869,57"/>
        <filter val="12 422,36"/>
        <filter val="13 975,16"/>
        <filter val="15 527,95"/>
        <filter val="16 770,19"/>
        <filter val="17 391,30"/>
        <filter val="18 322,98"/>
        <filter val="18 633,54"/>
        <filter val="19 875,78"/>
        <filter val="2 484,47"/>
        <filter val="20 186,34"/>
        <filter val="22 981,37"/>
        <filter val="23 291,93"/>
        <filter val="24 834,25"/>
        <filter val="24 844,72"/>
        <filter val="25 465,84"/>
        <filter val="27 329,19"/>
        <filter val="29 503,11"/>
        <filter val="29 813,66"/>
        <filter val="3 105,59"/>
        <filter val="3 726,71"/>
        <filter val="32 298,14"/>
        <filter val="34 782,60"/>
        <filter val="34 782,61"/>
        <filter val="39 751,55"/>
        <filter val="4 347,83"/>
        <filter val="4 658,39"/>
        <filter val="4 968,94"/>
        <filter val="49 689,44"/>
        <filter val="5 590,06"/>
        <filter val="59 006,21"/>
        <filter val="6 211,17"/>
        <filter val="6 211,18"/>
        <filter val="62 422,36"/>
        <filter val="7 453,42"/>
        <filter val="7 763,98"/>
        <filter val="74 534,16"/>
        <filter val="84 472,05"/>
        <filter val="9 316,77"/>
        <filter val="9 937,89"/>
      </filters>
    </filterColumn>
  </autoFilter>
  <mergeCells count="189">
    <mergeCell ref="A9:B9"/>
    <mergeCell ref="A10:B10"/>
    <mergeCell ref="A11:B11"/>
    <mergeCell ref="A12:B12"/>
    <mergeCell ref="A13:B13"/>
    <mergeCell ref="A14:B14"/>
    <mergeCell ref="A2:B2"/>
    <mergeCell ref="A3:B3"/>
    <mergeCell ref="A5:B5"/>
    <mergeCell ref="A6:B6"/>
    <mergeCell ref="A7:B7"/>
    <mergeCell ref="A8:B8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65:B165"/>
    <mergeCell ref="A166:B166"/>
    <mergeCell ref="A167:B167"/>
    <mergeCell ref="A168:B168"/>
    <mergeCell ref="A169:B169"/>
    <mergeCell ref="A170:B170"/>
    <mergeCell ref="A159:B159"/>
    <mergeCell ref="A160:B160"/>
    <mergeCell ref="A161:B161"/>
    <mergeCell ref="A162:B162"/>
    <mergeCell ref="A163:B163"/>
    <mergeCell ref="A164:B164"/>
    <mergeCell ref="A177:B177"/>
    <mergeCell ref="A178:B178"/>
    <mergeCell ref="A179:B179"/>
    <mergeCell ref="A180:B180"/>
    <mergeCell ref="A181:B181"/>
    <mergeCell ref="A182:B182"/>
    <mergeCell ref="A171:B171"/>
    <mergeCell ref="A172:B172"/>
    <mergeCell ref="A173:B173"/>
    <mergeCell ref="A174:B174"/>
    <mergeCell ref="A175:B175"/>
    <mergeCell ref="A176:B176"/>
    <mergeCell ref="A189:B189"/>
    <mergeCell ref="A190:B190"/>
    <mergeCell ref="A191:B191"/>
    <mergeCell ref="A183:B183"/>
    <mergeCell ref="A184:B184"/>
    <mergeCell ref="A185:B185"/>
    <mergeCell ref="A186:B186"/>
    <mergeCell ref="A187:B187"/>
    <mergeCell ref="A188:B18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filterMode="1">
    <tabColor theme="4" tint="0.79998168889431442"/>
  </sheetPr>
  <dimension ref="E5:AL101"/>
  <sheetViews>
    <sheetView topLeftCell="N1" zoomScale="70" zoomScaleNormal="70" workbookViewId="0">
      <selection activeCell="P10" sqref="D10:P10"/>
    </sheetView>
  </sheetViews>
  <sheetFormatPr defaultColWidth="8.90625" defaultRowHeight="13.5" x14ac:dyDescent="0.3"/>
  <cols>
    <col min="1" max="4" width="8.90625" style="76"/>
    <col min="5" max="5" width="8.90625" style="148"/>
    <col min="6" max="9" width="8.90625" style="76"/>
    <col min="10" max="10" width="36.36328125" style="76" customWidth="1"/>
    <col min="11" max="11" width="16" style="76" customWidth="1"/>
    <col min="12" max="12" width="14" style="76" customWidth="1"/>
    <col min="13" max="13" width="35.90625" style="148" customWidth="1"/>
    <col min="14" max="14" width="16.6328125" style="76" customWidth="1"/>
    <col min="15" max="15" width="13" style="76" bestFit="1" customWidth="1"/>
    <col min="16" max="16" width="17.453125" style="76" customWidth="1"/>
    <col min="17" max="17" width="19" style="148" customWidth="1"/>
    <col min="18" max="19" width="17.6328125" style="76" customWidth="1"/>
    <col min="20" max="20" width="17.36328125" style="76" customWidth="1"/>
    <col min="21" max="21" width="16.36328125" style="76" customWidth="1"/>
    <col min="22" max="22" width="14.36328125" style="76" customWidth="1"/>
    <col min="23" max="23" width="8.90625" style="76"/>
    <col min="24" max="24" width="24.6328125" style="76" customWidth="1"/>
    <col min="25" max="25" width="17.36328125" style="76" customWidth="1"/>
    <col min="26" max="29" width="8.90625" style="76"/>
    <col min="30" max="31" width="25.36328125" style="148" customWidth="1"/>
    <col min="32" max="33" width="26" style="76" customWidth="1"/>
    <col min="34" max="34" width="8.90625" style="76"/>
    <col min="35" max="35" width="15.6328125" style="76" customWidth="1"/>
    <col min="36" max="37" width="8.90625" style="76"/>
    <col min="38" max="38" width="8.90625" style="148"/>
    <col min="39" max="16384" width="8.90625" style="76"/>
  </cols>
  <sheetData>
    <row r="5" spans="5:38" ht="67.5" x14ac:dyDescent="0.3">
      <c r="E5" s="148" t="s">
        <v>999</v>
      </c>
      <c r="F5" s="74" t="s">
        <v>541</v>
      </c>
      <c r="G5" s="74" t="s">
        <v>542</v>
      </c>
      <c r="H5" s="74" t="s">
        <v>543</v>
      </c>
      <c r="I5" s="74" t="s">
        <v>544</v>
      </c>
      <c r="J5" s="74" t="s">
        <v>545</v>
      </c>
      <c r="K5" s="74" t="s">
        <v>546</v>
      </c>
      <c r="L5" s="74" t="s">
        <v>547</v>
      </c>
      <c r="M5" s="149" t="s">
        <v>548</v>
      </c>
      <c r="N5" s="74" t="s">
        <v>549</v>
      </c>
      <c r="O5" s="74" t="s">
        <v>550</v>
      </c>
      <c r="P5" s="74" t="s">
        <v>551</v>
      </c>
      <c r="Q5" s="149" t="s">
        <v>552</v>
      </c>
      <c r="R5" s="74" t="s">
        <v>553</v>
      </c>
      <c r="S5" s="74" t="s">
        <v>554</v>
      </c>
      <c r="T5" s="74" t="s">
        <v>555</v>
      </c>
      <c r="U5" s="74" t="s">
        <v>556</v>
      </c>
      <c r="V5" s="74" t="s">
        <v>557</v>
      </c>
      <c r="W5" s="74" t="s">
        <v>558</v>
      </c>
      <c r="X5" s="74" t="s">
        <v>559</v>
      </c>
      <c r="Y5" s="74" t="s">
        <v>560</v>
      </c>
      <c r="Z5" s="74" t="s">
        <v>561</v>
      </c>
      <c r="AA5" s="74" t="s">
        <v>562</v>
      </c>
      <c r="AB5" s="74" t="s">
        <v>563</v>
      </c>
      <c r="AC5" s="74" t="s">
        <v>564</v>
      </c>
      <c r="AD5" s="149" t="s">
        <v>565</v>
      </c>
      <c r="AE5" s="149" t="s">
        <v>1000</v>
      </c>
      <c r="AF5" s="74" t="s">
        <v>566</v>
      </c>
      <c r="AG5" s="74" t="s">
        <v>567</v>
      </c>
      <c r="AH5" s="74" t="s">
        <v>568</v>
      </c>
      <c r="AI5" s="74" t="s">
        <v>569</v>
      </c>
      <c r="AJ5" s="74" t="s">
        <v>570</v>
      </c>
      <c r="AK5" s="74" t="s">
        <v>571</v>
      </c>
      <c r="AL5" s="150" t="s">
        <v>572</v>
      </c>
    </row>
    <row r="6" spans="5:38" hidden="1" x14ac:dyDescent="0.3">
      <c r="E6" s="148">
        <v>1</v>
      </c>
      <c r="F6" s="77" t="s">
        <v>573</v>
      </c>
      <c r="G6" s="77" t="s">
        <v>574</v>
      </c>
      <c r="H6" s="77" t="s">
        <v>575</v>
      </c>
      <c r="I6" s="77" t="s">
        <v>576</v>
      </c>
      <c r="J6" s="78">
        <v>43556</v>
      </c>
      <c r="K6" s="78">
        <v>43587</v>
      </c>
      <c r="L6" s="79">
        <v>4061059</v>
      </c>
      <c r="M6" s="151" t="s">
        <v>577</v>
      </c>
      <c r="N6" s="77" t="s">
        <v>578</v>
      </c>
      <c r="O6" s="77" t="s">
        <v>579</v>
      </c>
      <c r="P6" s="77"/>
      <c r="Q6" s="152">
        <v>-97320.16</v>
      </c>
      <c r="R6" s="81">
        <f t="shared" ref="R6:R30" si="0">Q6-S6</f>
        <v>-97320.16</v>
      </c>
      <c r="S6" s="80"/>
      <c r="T6" s="77" t="s">
        <v>580</v>
      </c>
      <c r="U6" s="80">
        <v>-97320.16</v>
      </c>
      <c r="V6" s="77" t="s">
        <v>580</v>
      </c>
      <c r="W6" s="77" t="s">
        <v>581</v>
      </c>
      <c r="X6" s="77" t="s">
        <v>582</v>
      </c>
      <c r="Y6" s="78">
        <v>43599</v>
      </c>
      <c r="Z6" s="77" t="s">
        <v>583</v>
      </c>
      <c r="AA6" s="82" t="s">
        <v>575</v>
      </c>
      <c r="AB6" s="82"/>
      <c r="AC6" s="82"/>
      <c r="AD6" s="151" t="s">
        <v>575</v>
      </c>
      <c r="AE6" s="151" t="s">
        <v>996</v>
      </c>
      <c r="AF6" s="83" t="s">
        <v>584</v>
      </c>
      <c r="AG6" s="84" t="s">
        <v>585</v>
      </c>
      <c r="AH6" s="85" t="s">
        <v>586</v>
      </c>
      <c r="AI6" s="77" t="s">
        <v>587</v>
      </c>
      <c r="AJ6" s="77" t="s">
        <v>588</v>
      </c>
      <c r="AK6" s="77" t="s">
        <v>589</v>
      </c>
      <c r="AL6" s="153" t="s">
        <v>590</v>
      </c>
    </row>
    <row r="7" spans="5:38" hidden="1" x14ac:dyDescent="0.3">
      <c r="E7" s="148">
        <v>1</v>
      </c>
      <c r="F7" s="77" t="s">
        <v>591</v>
      </c>
      <c r="G7" s="77" t="s">
        <v>574</v>
      </c>
      <c r="H7" s="77" t="s">
        <v>575</v>
      </c>
      <c r="I7" s="77" t="s">
        <v>592</v>
      </c>
      <c r="J7" s="78">
        <v>43619</v>
      </c>
      <c r="K7" s="78">
        <v>43636</v>
      </c>
      <c r="L7" s="77">
        <v>4061059</v>
      </c>
      <c r="M7" s="151" t="s">
        <v>577</v>
      </c>
      <c r="N7" s="77" t="s">
        <v>578</v>
      </c>
      <c r="O7" s="77" t="s">
        <v>579</v>
      </c>
      <c r="P7" s="77"/>
      <c r="Q7" s="152">
        <v>-47795.99</v>
      </c>
      <c r="R7" s="81">
        <f t="shared" si="0"/>
        <v>-47795.99</v>
      </c>
      <c r="S7" s="80"/>
      <c r="T7" s="77" t="s">
        <v>580</v>
      </c>
      <c r="U7" s="80">
        <v>-47795.99</v>
      </c>
      <c r="V7" s="77" t="s">
        <v>580</v>
      </c>
      <c r="W7" s="77" t="s">
        <v>581</v>
      </c>
      <c r="X7" s="77" t="s">
        <v>593</v>
      </c>
      <c r="Y7" s="78">
        <v>43640</v>
      </c>
      <c r="Z7" s="77" t="s">
        <v>583</v>
      </c>
      <c r="AA7" s="82" t="s">
        <v>575</v>
      </c>
      <c r="AB7" s="82"/>
      <c r="AC7" s="82"/>
      <c r="AD7" s="151" t="s">
        <v>594</v>
      </c>
      <c r="AE7" s="151" t="s">
        <v>996</v>
      </c>
      <c r="AF7" s="83" t="s">
        <v>584</v>
      </c>
      <c r="AG7" s="84" t="s">
        <v>585</v>
      </c>
      <c r="AH7" s="85" t="s">
        <v>586</v>
      </c>
      <c r="AI7" s="77" t="s">
        <v>587</v>
      </c>
      <c r="AJ7" s="77" t="s">
        <v>588</v>
      </c>
      <c r="AK7" s="77" t="s">
        <v>589</v>
      </c>
      <c r="AL7" s="153" t="s">
        <v>590</v>
      </c>
    </row>
    <row r="8" spans="5:38" hidden="1" x14ac:dyDescent="0.3">
      <c r="E8" s="148">
        <v>1</v>
      </c>
      <c r="F8" s="77" t="s">
        <v>595</v>
      </c>
      <c r="G8" s="77" t="s">
        <v>574</v>
      </c>
      <c r="H8" s="77" t="s">
        <v>575</v>
      </c>
      <c r="I8" s="77" t="s">
        <v>596</v>
      </c>
      <c r="J8" s="78">
        <v>43619</v>
      </c>
      <c r="K8" s="78">
        <v>43641</v>
      </c>
      <c r="L8" s="77">
        <v>4061075</v>
      </c>
      <c r="M8" s="151" t="s">
        <v>597</v>
      </c>
      <c r="N8" s="77" t="s">
        <v>578</v>
      </c>
      <c r="O8" s="77" t="s">
        <v>579</v>
      </c>
      <c r="P8" s="77"/>
      <c r="Q8" s="152">
        <v>-190998.76</v>
      </c>
      <c r="R8" s="81">
        <f t="shared" si="0"/>
        <v>-159165.63</v>
      </c>
      <c r="S8" s="80">
        <v>-31833.13</v>
      </c>
      <c r="T8" s="77" t="s">
        <v>580</v>
      </c>
      <c r="U8" s="80">
        <v>-190998.76</v>
      </c>
      <c r="V8" s="77" t="s">
        <v>580</v>
      </c>
      <c r="W8" s="77" t="s">
        <v>598</v>
      </c>
      <c r="X8" s="77" t="s">
        <v>599</v>
      </c>
      <c r="Y8" s="78">
        <v>43647</v>
      </c>
      <c r="Z8" s="77" t="s">
        <v>600</v>
      </c>
      <c r="AA8" s="82" t="s">
        <v>575</v>
      </c>
      <c r="AB8" s="82"/>
      <c r="AC8" s="82"/>
      <c r="AD8" s="151" t="s">
        <v>594</v>
      </c>
      <c r="AE8" s="151" t="s">
        <v>996</v>
      </c>
      <c r="AF8" s="83" t="s">
        <v>584</v>
      </c>
      <c r="AG8" s="77"/>
      <c r="AH8" s="85" t="s">
        <v>601</v>
      </c>
      <c r="AI8" s="77" t="s">
        <v>587</v>
      </c>
      <c r="AJ8" s="77" t="s">
        <v>602</v>
      </c>
      <c r="AK8" s="77" t="s">
        <v>603</v>
      </c>
      <c r="AL8" s="153" t="s">
        <v>604</v>
      </c>
    </row>
    <row r="9" spans="5:38" hidden="1" x14ac:dyDescent="0.3">
      <c r="E9" s="148">
        <v>1</v>
      </c>
      <c r="F9" s="77" t="s">
        <v>605</v>
      </c>
      <c r="G9" s="77" t="s">
        <v>574</v>
      </c>
      <c r="H9" s="77" t="s">
        <v>575</v>
      </c>
      <c r="I9" s="77" t="s">
        <v>606</v>
      </c>
      <c r="J9" s="78">
        <v>43556</v>
      </c>
      <c r="K9" s="78">
        <v>43587</v>
      </c>
      <c r="L9" s="77">
        <v>4061280</v>
      </c>
      <c r="M9" s="151" t="s">
        <v>607</v>
      </c>
      <c r="N9" s="77" t="s">
        <v>578</v>
      </c>
      <c r="O9" s="77" t="s">
        <v>579</v>
      </c>
      <c r="P9" s="77"/>
      <c r="Q9" s="152">
        <v>-66814.67</v>
      </c>
      <c r="R9" s="81">
        <f t="shared" si="0"/>
        <v>-66814.67</v>
      </c>
      <c r="S9" s="80"/>
      <c r="T9" s="77" t="s">
        <v>580</v>
      </c>
      <c r="U9" s="80">
        <v>-66814.67</v>
      </c>
      <c r="V9" s="77" t="s">
        <v>580</v>
      </c>
      <c r="W9" s="77" t="s">
        <v>581</v>
      </c>
      <c r="X9" s="77" t="s">
        <v>608</v>
      </c>
      <c r="Y9" s="78">
        <v>43599</v>
      </c>
      <c r="Z9" s="77" t="s">
        <v>583</v>
      </c>
      <c r="AA9" s="82" t="s">
        <v>575</v>
      </c>
      <c r="AB9" s="82"/>
      <c r="AC9" s="82"/>
      <c r="AD9" s="151" t="s">
        <v>575</v>
      </c>
      <c r="AE9" s="151" t="s">
        <v>996</v>
      </c>
      <c r="AF9" s="83" t="s">
        <v>584</v>
      </c>
      <c r="AG9" s="84" t="s">
        <v>609</v>
      </c>
      <c r="AH9" s="85" t="s">
        <v>610</v>
      </c>
      <c r="AI9" s="77" t="s">
        <v>587</v>
      </c>
      <c r="AJ9" s="77" t="s">
        <v>602</v>
      </c>
      <c r="AK9" s="77" t="s">
        <v>603</v>
      </c>
      <c r="AL9" s="153" t="s">
        <v>611</v>
      </c>
    </row>
    <row r="10" spans="5:38" hidden="1" x14ac:dyDescent="0.3">
      <c r="E10" s="148">
        <v>1</v>
      </c>
      <c r="F10" s="77" t="s">
        <v>612</v>
      </c>
      <c r="G10" s="77" t="s">
        <v>574</v>
      </c>
      <c r="H10" s="77" t="s">
        <v>575</v>
      </c>
      <c r="I10" s="77" t="s">
        <v>613</v>
      </c>
      <c r="J10" s="78">
        <v>43619</v>
      </c>
      <c r="K10" s="78">
        <v>43641</v>
      </c>
      <c r="L10" s="77">
        <v>4061280</v>
      </c>
      <c r="M10" s="151" t="s">
        <v>607</v>
      </c>
      <c r="N10" s="77" t="s">
        <v>578</v>
      </c>
      <c r="O10" s="77" t="s">
        <v>579</v>
      </c>
      <c r="P10" s="77"/>
      <c r="Q10" s="152">
        <v>-187897.74</v>
      </c>
      <c r="R10" s="81">
        <f t="shared" si="0"/>
        <v>-187897.74</v>
      </c>
      <c r="S10" s="80"/>
      <c r="T10" s="77" t="s">
        <v>580</v>
      </c>
      <c r="U10" s="80">
        <v>-187897.74</v>
      </c>
      <c r="V10" s="77" t="s">
        <v>580</v>
      </c>
      <c r="W10" s="77" t="s">
        <v>581</v>
      </c>
      <c r="X10" s="77" t="s">
        <v>614</v>
      </c>
      <c r="Y10" s="78">
        <v>43647</v>
      </c>
      <c r="Z10" s="77" t="s">
        <v>600</v>
      </c>
      <c r="AA10" s="82" t="s">
        <v>575</v>
      </c>
      <c r="AB10" s="82"/>
      <c r="AC10" s="82"/>
      <c r="AD10" s="151" t="s">
        <v>594</v>
      </c>
      <c r="AE10" s="151" t="s">
        <v>996</v>
      </c>
      <c r="AF10" s="83" t="s">
        <v>584</v>
      </c>
      <c r="AG10" s="77"/>
      <c r="AH10" s="85" t="s">
        <v>610</v>
      </c>
      <c r="AI10" s="77" t="s">
        <v>587</v>
      </c>
      <c r="AJ10" s="77" t="s">
        <v>602</v>
      </c>
      <c r="AK10" s="77" t="s">
        <v>603</v>
      </c>
      <c r="AL10" s="153" t="s">
        <v>611</v>
      </c>
    </row>
    <row r="11" spans="5:38" hidden="1" x14ac:dyDescent="0.3">
      <c r="E11" s="148">
        <v>1</v>
      </c>
      <c r="F11" s="77" t="s">
        <v>615</v>
      </c>
      <c r="G11" s="77" t="s">
        <v>574</v>
      </c>
      <c r="H11" s="77" t="s">
        <v>575</v>
      </c>
      <c r="I11" s="77" t="s">
        <v>606</v>
      </c>
      <c r="J11" s="78">
        <v>43556</v>
      </c>
      <c r="K11" s="78">
        <v>43587</v>
      </c>
      <c r="L11" s="77">
        <v>4061281</v>
      </c>
      <c r="M11" s="151" t="s">
        <v>616</v>
      </c>
      <c r="N11" s="77" t="s">
        <v>578</v>
      </c>
      <c r="O11" s="77" t="s">
        <v>579</v>
      </c>
      <c r="P11" s="77"/>
      <c r="Q11" s="152">
        <v>-66814.67</v>
      </c>
      <c r="R11" s="81">
        <f t="shared" si="0"/>
        <v>-66814.67</v>
      </c>
      <c r="S11" s="80"/>
      <c r="T11" s="77" t="s">
        <v>580</v>
      </c>
      <c r="U11" s="80">
        <v>-66814.67</v>
      </c>
      <c r="V11" s="77" t="s">
        <v>580</v>
      </c>
      <c r="W11" s="77" t="s">
        <v>581</v>
      </c>
      <c r="X11" s="77" t="s">
        <v>617</v>
      </c>
      <c r="Y11" s="78">
        <v>43599</v>
      </c>
      <c r="Z11" s="77" t="s">
        <v>583</v>
      </c>
      <c r="AA11" s="82" t="s">
        <v>575</v>
      </c>
      <c r="AB11" s="82"/>
      <c r="AC11" s="82"/>
      <c r="AD11" s="151" t="s">
        <v>575</v>
      </c>
      <c r="AE11" s="151" t="s">
        <v>996</v>
      </c>
      <c r="AF11" s="83" t="s">
        <v>584</v>
      </c>
      <c r="AG11" s="84" t="s">
        <v>618</v>
      </c>
      <c r="AH11" s="85" t="s">
        <v>619</v>
      </c>
      <c r="AI11" s="77" t="s">
        <v>587</v>
      </c>
      <c r="AJ11" s="77" t="s">
        <v>602</v>
      </c>
      <c r="AK11" s="77" t="s">
        <v>603</v>
      </c>
      <c r="AL11" s="153" t="s">
        <v>620</v>
      </c>
    </row>
    <row r="12" spans="5:38" hidden="1" x14ac:dyDescent="0.3">
      <c r="E12" s="148">
        <v>1</v>
      </c>
      <c r="F12" s="77" t="s">
        <v>621</v>
      </c>
      <c r="G12" s="77" t="s">
        <v>574</v>
      </c>
      <c r="H12" s="77" t="s">
        <v>575</v>
      </c>
      <c r="I12" s="77" t="s">
        <v>622</v>
      </c>
      <c r="J12" s="78">
        <v>43619</v>
      </c>
      <c r="K12" s="78">
        <v>43641</v>
      </c>
      <c r="L12" s="77">
        <v>4062185</v>
      </c>
      <c r="M12" s="151" t="s">
        <v>623</v>
      </c>
      <c r="N12" s="77" t="s">
        <v>578</v>
      </c>
      <c r="O12" s="77" t="s">
        <v>579</v>
      </c>
      <c r="P12" s="77"/>
      <c r="Q12" s="152">
        <v>-19873.87</v>
      </c>
      <c r="R12" s="81">
        <f t="shared" si="0"/>
        <v>-19873.87</v>
      </c>
      <c r="S12" s="80"/>
      <c r="T12" s="77" t="s">
        <v>580</v>
      </c>
      <c r="U12" s="80">
        <v>-19873.87</v>
      </c>
      <c r="V12" s="77" t="s">
        <v>580</v>
      </c>
      <c r="W12" s="77" t="s">
        <v>581</v>
      </c>
      <c r="X12" s="77" t="s">
        <v>624</v>
      </c>
      <c r="Y12" s="78">
        <v>43647</v>
      </c>
      <c r="Z12" s="77" t="s">
        <v>583</v>
      </c>
      <c r="AA12" s="82" t="s">
        <v>575</v>
      </c>
      <c r="AB12" s="82"/>
      <c r="AC12" s="82"/>
      <c r="AD12" s="151" t="s">
        <v>594</v>
      </c>
      <c r="AE12" s="151" t="s">
        <v>996</v>
      </c>
      <c r="AF12" s="83" t="s">
        <v>584</v>
      </c>
      <c r="AG12" s="77"/>
      <c r="AH12" s="85" t="s">
        <v>625</v>
      </c>
      <c r="AI12" s="77" t="s">
        <v>587</v>
      </c>
      <c r="AJ12" s="77" t="s">
        <v>602</v>
      </c>
      <c r="AK12" s="77" t="s">
        <v>603</v>
      </c>
      <c r="AL12" s="153" t="s">
        <v>626</v>
      </c>
    </row>
    <row r="13" spans="5:38" hidden="1" x14ac:dyDescent="0.3">
      <c r="E13" s="148">
        <v>1</v>
      </c>
      <c r="F13" s="77" t="s">
        <v>627</v>
      </c>
      <c r="G13" s="77" t="s">
        <v>574</v>
      </c>
      <c r="H13" s="77" t="s">
        <v>575</v>
      </c>
      <c r="I13" s="77" t="s">
        <v>628</v>
      </c>
      <c r="J13" s="78">
        <v>43556</v>
      </c>
      <c r="K13" s="78">
        <v>43581</v>
      </c>
      <c r="L13" s="77">
        <v>4062230</v>
      </c>
      <c r="M13" s="151" t="s">
        <v>629</v>
      </c>
      <c r="N13" s="77" t="s">
        <v>578</v>
      </c>
      <c r="O13" s="77" t="s">
        <v>579</v>
      </c>
      <c r="P13" s="77"/>
      <c r="Q13" s="152">
        <v>-155105.49</v>
      </c>
      <c r="R13" s="81">
        <f t="shared" si="0"/>
        <v>-155105.49</v>
      </c>
      <c r="S13" s="80"/>
      <c r="T13" s="77" t="s">
        <v>580</v>
      </c>
      <c r="U13" s="80">
        <v>-155105.49</v>
      </c>
      <c r="V13" s="77" t="s">
        <v>580</v>
      </c>
      <c r="W13" s="77" t="s">
        <v>581</v>
      </c>
      <c r="X13" s="77" t="s">
        <v>630</v>
      </c>
      <c r="Y13" s="78">
        <v>43599</v>
      </c>
      <c r="Z13" s="77" t="s">
        <v>600</v>
      </c>
      <c r="AA13" s="82" t="s">
        <v>575</v>
      </c>
      <c r="AB13" s="82"/>
      <c r="AC13" s="82"/>
      <c r="AD13" s="151" t="s">
        <v>575</v>
      </c>
      <c r="AE13" s="151" t="s">
        <v>996</v>
      </c>
      <c r="AF13" s="83" t="s">
        <v>584</v>
      </c>
      <c r="AG13" s="77"/>
      <c r="AH13" s="85" t="s">
        <v>631</v>
      </c>
      <c r="AI13" s="77" t="s">
        <v>587</v>
      </c>
      <c r="AJ13" s="77" t="s">
        <v>602</v>
      </c>
      <c r="AK13" s="77" t="s">
        <v>603</v>
      </c>
      <c r="AL13" s="153" t="s">
        <v>632</v>
      </c>
    </row>
    <row r="14" spans="5:38" hidden="1" x14ac:dyDescent="0.3">
      <c r="E14" s="148">
        <v>1</v>
      </c>
      <c r="F14" s="77" t="s">
        <v>633</v>
      </c>
      <c r="G14" s="77" t="s">
        <v>574</v>
      </c>
      <c r="H14" s="77" t="s">
        <v>575</v>
      </c>
      <c r="I14" s="77" t="s">
        <v>628</v>
      </c>
      <c r="J14" s="78">
        <v>43556</v>
      </c>
      <c r="K14" s="78">
        <v>43581</v>
      </c>
      <c r="L14" s="77">
        <v>4062231</v>
      </c>
      <c r="M14" s="151" t="s">
        <v>634</v>
      </c>
      <c r="N14" s="77" t="s">
        <v>578</v>
      </c>
      <c r="O14" s="77" t="s">
        <v>579</v>
      </c>
      <c r="P14" s="77"/>
      <c r="Q14" s="152">
        <v>-186126.59</v>
      </c>
      <c r="R14" s="81">
        <f t="shared" si="0"/>
        <v>-155105.49</v>
      </c>
      <c r="S14" s="80">
        <v>-31021.1</v>
      </c>
      <c r="T14" s="77" t="s">
        <v>580</v>
      </c>
      <c r="U14" s="80">
        <v>-186126.59</v>
      </c>
      <c r="V14" s="77" t="s">
        <v>580</v>
      </c>
      <c r="W14" s="77" t="s">
        <v>598</v>
      </c>
      <c r="X14" s="77" t="s">
        <v>635</v>
      </c>
      <c r="Y14" s="78">
        <v>43599</v>
      </c>
      <c r="Z14" s="77" t="s">
        <v>600</v>
      </c>
      <c r="AA14" s="82" t="s">
        <v>575</v>
      </c>
      <c r="AB14" s="82"/>
      <c r="AC14" s="82"/>
      <c r="AD14" s="151" t="s">
        <v>575</v>
      </c>
      <c r="AE14" s="151" t="s">
        <v>996</v>
      </c>
      <c r="AF14" s="83" t="s">
        <v>584</v>
      </c>
      <c r="AG14" s="84" t="s">
        <v>636</v>
      </c>
      <c r="AH14" s="85" t="s">
        <v>637</v>
      </c>
      <c r="AI14" s="77" t="s">
        <v>587</v>
      </c>
      <c r="AJ14" s="87" t="s">
        <v>638</v>
      </c>
      <c r="AK14" s="77" t="s">
        <v>589</v>
      </c>
      <c r="AL14" s="153" t="s">
        <v>639</v>
      </c>
    </row>
    <row r="15" spans="5:38" hidden="1" x14ac:dyDescent="0.3">
      <c r="E15" s="148">
        <v>1</v>
      </c>
      <c r="F15" s="77" t="s">
        <v>640</v>
      </c>
      <c r="G15" s="77" t="s">
        <v>574</v>
      </c>
      <c r="H15" s="77" t="s">
        <v>575</v>
      </c>
      <c r="I15" s="77" t="s">
        <v>641</v>
      </c>
      <c r="J15" s="78">
        <v>43515</v>
      </c>
      <c r="K15" s="78">
        <v>43525</v>
      </c>
      <c r="L15" s="77">
        <v>4070291</v>
      </c>
      <c r="M15" s="151" t="s">
        <v>642</v>
      </c>
      <c r="N15" s="77" t="s">
        <v>578</v>
      </c>
      <c r="O15" s="77" t="s">
        <v>579</v>
      </c>
      <c r="P15" s="77"/>
      <c r="Q15" s="152">
        <v>-133245.71</v>
      </c>
      <c r="R15" s="81">
        <f t="shared" si="0"/>
        <v>-111038.09</v>
      </c>
      <c r="S15" s="80">
        <v>-22207.62</v>
      </c>
      <c r="T15" s="77" t="s">
        <v>580</v>
      </c>
      <c r="U15" s="80">
        <v>-133245.71</v>
      </c>
      <c r="V15" s="77" t="s">
        <v>580</v>
      </c>
      <c r="W15" s="77" t="s">
        <v>598</v>
      </c>
      <c r="X15" s="77" t="s">
        <v>643</v>
      </c>
      <c r="Y15" s="78">
        <v>43528</v>
      </c>
      <c r="Z15" s="77" t="s">
        <v>600</v>
      </c>
      <c r="AA15" s="82" t="s">
        <v>575</v>
      </c>
      <c r="AB15" s="82"/>
      <c r="AC15" s="82"/>
      <c r="AD15" s="151" t="s">
        <v>644</v>
      </c>
      <c r="AE15" s="151" t="s">
        <v>996</v>
      </c>
      <c r="AF15" s="83" t="s">
        <v>584</v>
      </c>
      <c r="AG15" s="84" t="s">
        <v>609</v>
      </c>
      <c r="AH15" s="85" t="s">
        <v>645</v>
      </c>
      <c r="AI15" s="77" t="s">
        <v>587</v>
      </c>
      <c r="AJ15" s="77" t="s">
        <v>602</v>
      </c>
      <c r="AK15" s="77" t="s">
        <v>603</v>
      </c>
      <c r="AL15" s="153" t="s">
        <v>646</v>
      </c>
    </row>
    <row r="16" spans="5:38" hidden="1" x14ac:dyDescent="0.3">
      <c r="E16" s="148">
        <v>1</v>
      </c>
      <c r="F16" s="77" t="s">
        <v>647</v>
      </c>
      <c r="G16" s="77" t="s">
        <v>574</v>
      </c>
      <c r="H16" s="77" t="s">
        <v>575</v>
      </c>
      <c r="I16" s="77" t="s">
        <v>648</v>
      </c>
      <c r="J16" s="78">
        <v>43556</v>
      </c>
      <c r="K16" s="78">
        <v>43581</v>
      </c>
      <c r="L16" s="77">
        <v>4073018</v>
      </c>
      <c r="M16" s="151" t="s">
        <v>649</v>
      </c>
      <c r="N16" s="77" t="s">
        <v>578</v>
      </c>
      <c r="O16" s="77" t="s">
        <v>579</v>
      </c>
      <c r="P16" s="77"/>
      <c r="Q16" s="152">
        <v>-232964.34</v>
      </c>
      <c r="R16" s="81">
        <f t="shared" si="0"/>
        <v>-194136.95</v>
      </c>
      <c r="S16" s="80">
        <v>-38827.39</v>
      </c>
      <c r="T16" s="77" t="s">
        <v>580</v>
      </c>
      <c r="U16" s="80">
        <v>-232964.34</v>
      </c>
      <c r="V16" s="77" t="s">
        <v>580</v>
      </c>
      <c r="W16" s="77" t="s">
        <v>598</v>
      </c>
      <c r="X16" s="77" t="s">
        <v>650</v>
      </c>
      <c r="Y16" s="78">
        <v>43591</v>
      </c>
      <c r="Z16" s="77" t="s">
        <v>600</v>
      </c>
      <c r="AA16" s="82" t="s">
        <v>575</v>
      </c>
      <c r="AB16" s="82"/>
      <c r="AC16" s="82"/>
      <c r="AD16" s="151" t="s">
        <v>594</v>
      </c>
      <c r="AE16" s="151" t="s">
        <v>996</v>
      </c>
      <c r="AF16" s="83" t="s">
        <v>584</v>
      </c>
      <c r="AG16" s="84" t="s">
        <v>651</v>
      </c>
      <c r="AH16" s="84" t="s">
        <v>652</v>
      </c>
      <c r="AI16" s="77" t="s">
        <v>653</v>
      </c>
      <c r="AJ16" s="77"/>
      <c r="AK16" s="77" t="s">
        <v>603</v>
      </c>
      <c r="AL16" s="153" t="s">
        <v>649</v>
      </c>
    </row>
    <row r="17" spans="5:38" hidden="1" x14ac:dyDescent="0.3">
      <c r="E17" s="148">
        <v>1</v>
      </c>
      <c r="F17" s="77" t="s">
        <v>654</v>
      </c>
      <c r="G17" s="77" t="s">
        <v>574</v>
      </c>
      <c r="H17" s="77" t="s">
        <v>575</v>
      </c>
      <c r="I17" s="77" t="s">
        <v>655</v>
      </c>
      <c r="J17" s="78">
        <v>43619</v>
      </c>
      <c r="K17" s="78">
        <v>43640</v>
      </c>
      <c r="L17" s="77">
        <v>4073018</v>
      </c>
      <c r="M17" s="151" t="s">
        <v>649</v>
      </c>
      <c r="N17" s="77" t="s">
        <v>578</v>
      </c>
      <c r="O17" s="77" t="s">
        <v>579</v>
      </c>
      <c r="P17" s="77"/>
      <c r="Q17" s="152">
        <v>-71597.63</v>
      </c>
      <c r="R17" s="81">
        <f t="shared" si="0"/>
        <v>-59664.69</v>
      </c>
      <c r="S17" s="80">
        <v>-11932.94</v>
      </c>
      <c r="T17" s="77" t="s">
        <v>580</v>
      </c>
      <c r="U17" s="80">
        <v>-71597.63</v>
      </c>
      <c r="V17" s="77" t="s">
        <v>580</v>
      </c>
      <c r="W17" s="77" t="s">
        <v>598</v>
      </c>
      <c r="X17" s="77" t="s">
        <v>656</v>
      </c>
      <c r="Y17" s="78">
        <v>43647</v>
      </c>
      <c r="Z17" s="77" t="s">
        <v>583</v>
      </c>
      <c r="AA17" s="82" t="s">
        <v>575</v>
      </c>
      <c r="AB17" s="82"/>
      <c r="AC17" s="82"/>
      <c r="AD17" s="151" t="s">
        <v>594</v>
      </c>
      <c r="AE17" s="151" t="s">
        <v>996</v>
      </c>
      <c r="AF17" s="83" t="s">
        <v>584</v>
      </c>
      <c r="AG17" s="77" t="s">
        <v>609</v>
      </c>
      <c r="AH17" s="84" t="s">
        <v>652</v>
      </c>
      <c r="AI17" s="77" t="s">
        <v>653</v>
      </c>
      <c r="AJ17" s="77"/>
      <c r="AK17" s="77" t="s">
        <v>603</v>
      </c>
      <c r="AL17" s="153" t="s">
        <v>649</v>
      </c>
    </row>
    <row r="18" spans="5:38" hidden="1" x14ac:dyDescent="0.3">
      <c r="E18" s="148">
        <v>1</v>
      </c>
      <c r="F18" s="77" t="s">
        <v>657</v>
      </c>
      <c r="G18" s="77" t="s">
        <v>574</v>
      </c>
      <c r="H18" s="77" t="s">
        <v>575</v>
      </c>
      <c r="I18" s="77" t="s">
        <v>576</v>
      </c>
      <c r="J18" s="78">
        <v>43602</v>
      </c>
      <c r="K18" s="78">
        <v>43612</v>
      </c>
      <c r="L18" s="77">
        <v>4073019</v>
      </c>
      <c r="M18" s="151" t="s">
        <v>658</v>
      </c>
      <c r="N18" s="77" t="s">
        <v>578</v>
      </c>
      <c r="O18" s="77" t="s">
        <v>579</v>
      </c>
      <c r="P18" s="77"/>
      <c r="Q18" s="152">
        <v>-113066.41</v>
      </c>
      <c r="R18" s="81">
        <f t="shared" si="0"/>
        <v>-94222.010000000009</v>
      </c>
      <c r="S18" s="80">
        <v>-18844.400000000001</v>
      </c>
      <c r="T18" s="77" t="s">
        <v>580</v>
      </c>
      <c r="U18" s="80">
        <v>-113066.41</v>
      </c>
      <c r="V18" s="77" t="s">
        <v>580</v>
      </c>
      <c r="W18" s="77" t="s">
        <v>598</v>
      </c>
      <c r="X18" s="77" t="s">
        <v>659</v>
      </c>
      <c r="Y18" s="78">
        <v>43619</v>
      </c>
      <c r="Z18" s="77" t="s">
        <v>583</v>
      </c>
      <c r="AA18" s="82" t="s">
        <v>575</v>
      </c>
      <c r="AB18" s="82"/>
      <c r="AC18" s="82"/>
      <c r="AD18" s="151" t="s">
        <v>575</v>
      </c>
      <c r="AE18" s="151" t="s">
        <v>996</v>
      </c>
      <c r="AF18" s="83" t="s">
        <v>584</v>
      </c>
      <c r="AG18" s="77"/>
      <c r="AH18" s="85" t="s">
        <v>660</v>
      </c>
      <c r="AI18" s="77" t="s">
        <v>587</v>
      </c>
      <c r="AJ18" s="77" t="s">
        <v>602</v>
      </c>
      <c r="AK18" s="77" t="s">
        <v>603</v>
      </c>
      <c r="AL18" s="153" t="s">
        <v>661</v>
      </c>
    </row>
    <row r="19" spans="5:38" hidden="1" x14ac:dyDescent="0.3">
      <c r="E19" s="148">
        <v>1</v>
      </c>
      <c r="F19" s="77" t="s">
        <v>662</v>
      </c>
      <c r="G19" s="77" t="s">
        <v>574</v>
      </c>
      <c r="H19" s="77" t="s">
        <v>575</v>
      </c>
      <c r="I19" s="77" t="s">
        <v>592</v>
      </c>
      <c r="J19" s="78">
        <v>43619</v>
      </c>
      <c r="K19" s="78">
        <v>43636</v>
      </c>
      <c r="L19" s="77">
        <v>4073019</v>
      </c>
      <c r="M19" s="151" t="s">
        <v>658</v>
      </c>
      <c r="N19" s="77" t="s">
        <v>578</v>
      </c>
      <c r="O19" s="77" t="s">
        <v>579</v>
      </c>
      <c r="P19" s="77"/>
      <c r="Q19" s="152">
        <v>-57355.19</v>
      </c>
      <c r="R19" s="81">
        <f t="shared" si="0"/>
        <v>-47795.990000000005</v>
      </c>
      <c r="S19" s="80">
        <v>-9559.2000000000007</v>
      </c>
      <c r="T19" s="77" t="s">
        <v>580</v>
      </c>
      <c r="U19" s="80">
        <v>-57355.19</v>
      </c>
      <c r="V19" s="77" t="s">
        <v>580</v>
      </c>
      <c r="W19" s="77" t="s">
        <v>598</v>
      </c>
      <c r="X19" s="77" t="s">
        <v>663</v>
      </c>
      <c r="Y19" s="78">
        <v>43640</v>
      </c>
      <c r="Z19" s="77" t="s">
        <v>583</v>
      </c>
      <c r="AA19" s="82" t="s">
        <v>575</v>
      </c>
      <c r="AB19" s="82"/>
      <c r="AC19" s="82"/>
      <c r="AD19" s="151" t="s">
        <v>594</v>
      </c>
      <c r="AE19" s="151" t="s">
        <v>996</v>
      </c>
      <c r="AF19" s="83" t="s">
        <v>584</v>
      </c>
      <c r="AG19" s="77" t="s">
        <v>609</v>
      </c>
      <c r="AH19" s="85" t="s">
        <v>660</v>
      </c>
      <c r="AI19" s="77" t="s">
        <v>587</v>
      </c>
      <c r="AJ19" s="77" t="s">
        <v>602</v>
      </c>
      <c r="AK19" s="77" t="s">
        <v>603</v>
      </c>
      <c r="AL19" s="153" t="s">
        <v>661</v>
      </c>
    </row>
    <row r="20" spans="5:38" hidden="1" x14ac:dyDescent="0.3">
      <c r="E20" s="148">
        <v>1</v>
      </c>
      <c r="F20" s="77" t="s">
        <v>664</v>
      </c>
      <c r="G20" s="77" t="s">
        <v>574</v>
      </c>
      <c r="H20" s="77" t="s">
        <v>575</v>
      </c>
      <c r="I20" s="77" t="s">
        <v>576</v>
      </c>
      <c r="J20" s="78">
        <v>43556</v>
      </c>
      <c r="K20" s="78">
        <v>43581</v>
      </c>
      <c r="L20" s="77">
        <v>4073019</v>
      </c>
      <c r="M20" s="151" t="s">
        <v>658</v>
      </c>
      <c r="N20" s="77" t="s">
        <v>578</v>
      </c>
      <c r="O20" s="77" t="s">
        <v>579</v>
      </c>
      <c r="P20" s="77"/>
      <c r="Q20" s="152">
        <v>-136248.22</v>
      </c>
      <c r="R20" s="81">
        <f t="shared" si="0"/>
        <v>-113540.18</v>
      </c>
      <c r="S20" s="80">
        <v>-22708.04</v>
      </c>
      <c r="T20" s="77" t="s">
        <v>580</v>
      </c>
      <c r="U20" s="80">
        <v>-136248.22</v>
      </c>
      <c r="V20" s="77" t="s">
        <v>580</v>
      </c>
      <c r="W20" s="77" t="s">
        <v>665</v>
      </c>
      <c r="X20" s="77" t="s">
        <v>666</v>
      </c>
      <c r="Y20" s="78">
        <v>43612</v>
      </c>
      <c r="Z20" s="77" t="s">
        <v>600</v>
      </c>
      <c r="AA20" s="82" t="s">
        <v>575</v>
      </c>
      <c r="AB20" s="82"/>
      <c r="AC20" s="82"/>
      <c r="AD20" s="151" t="s">
        <v>575</v>
      </c>
      <c r="AE20" s="151" t="s">
        <v>996</v>
      </c>
      <c r="AF20" s="83" t="s">
        <v>584</v>
      </c>
      <c r="AG20" s="77" t="s">
        <v>609</v>
      </c>
      <c r="AH20" s="85" t="s">
        <v>660</v>
      </c>
      <c r="AI20" s="77" t="s">
        <v>587</v>
      </c>
      <c r="AJ20" s="77" t="s">
        <v>602</v>
      </c>
      <c r="AK20" s="77" t="s">
        <v>603</v>
      </c>
      <c r="AL20" s="153" t="s">
        <v>661</v>
      </c>
    </row>
    <row r="21" spans="5:38" hidden="1" x14ac:dyDescent="0.3">
      <c r="E21" s="148">
        <v>1</v>
      </c>
      <c r="F21" s="77" t="s">
        <v>667</v>
      </c>
      <c r="G21" s="77" t="s">
        <v>574</v>
      </c>
      <c r="H21" s="77" t="s">
        <v>575</v>
      </c>
      <c r="I21" s="77" t="s">
        <v>668</v>
      </c>
      <c r="J21" s="78">
        <v>43556</v>
      </c>
      <c r="K21" s="78">
        <v>43581</v>
      </c>
      <c r="L21" s="77">
        <v>4073029</v>
      </c>
      <c r="M21" s="151" t="s">
        <v>669</v>
      </c>
      <c r="N21" s="77" t="s">
        <v>578</v>
      </c>
      <c r="O21" s="77" t="s">
        <v>579</v>
      </c>
      <c r="P21" s="77"/>
      <c r="Q21" s="152">
        <v>-232964.34</v>
      </c>
      <c r="R21" s="81">
        <f t="shared" si="0"/>
        <v>-194136.95</v>
      </c>
      <c r="S21" s="80">
        <v>-38827.39</v>
      </c>
      <c r="T21" s="77" t="s">
        <v>580</v>
      </c>
      <c r="U21" s="80">
        <v>-232964.34</v>
      </c>
      <c r="V21" s="77" t="s">
        <v>580</v>
      </c>
      <c r="W21" s="77" t="s">
        <v>598</v>
      </c>
      <c r="X21" s="77" t="s">
        <v>670</v>
      </c>
      <c r="Y21" s="78">
        <v>43599</v>
      </c>
      <c r="Z21" s="77" t="s">
        <v>600</v>
      </c>
      <c r="AA21" s="82" t="s">
        <v>575</v>
      </c>
      <c r="AB21" s="82"/>
      <c r="AC21" s="82"/>
      <c r="AD21" s="151" t="s">
        <v>594</v>
      </c>
      <c r="AE21" s="151" t="s">
        <v>996</v>
      </c>
      <c r="AF21" s="83" t="s">
        <v>584</v>
      </c>
      <c r="AG21" s="77" t="s">
        <v>609</v>
      </c>
      <c r="AH21" s="85" t="s">
        <v>671</v>
      </c>
      <c r="AI21" s="77" t="s">
        <v>587</v>
      </c>
      <c r="AJ21" s="77" t="s">
        <v>638</v>
      </c>
      <c r="AK21" s="77" t="s">
        <v>589</v>
      </c>
      <c r="AL21" s="153" t="s">
        <v>672</v>
      </c>
    </row>
    <row r="22" spans="5:38" hidden="1" x14ac:dyDescent="0.3">
      <c r="E22" s="148">
        <v>1</v>
      </c>
      <c r="F22" s="77" t="s">
        <v>673</v>
      </c>
      <c r="G22" s="77" t="s">
        <v>574</v>
      </c>
      <c r="H22" s="77" t="s">
        <v>575</v>
      </c>
      <c r="I22" s="77" t="s">
        <v>674</v>
      </c>
      <c r="J22" s="78">
        <v>43556</v>
      </c>
      <c r="K22" s="78">
        <v>43587</v>
      </c>
      <c r="L22" s="77">
        <v>4073048</v>
      </c>
      <c r="M22" s="151" t="s">
        <v>675</v>
      </c>
      <c r="N22" s="77" t="s">
        <v>578</v>
      </c>
      <c r="O22" s="77" t="s">
        <v>579</v>
      </c>
      <c r="P22" s="77"/>
      <c r="Q22" s="152">
        <v>-148514.35</v>
      </c>
      <c r="R22" s="81">
        <f t="shared" si="0"/>
        <v>-123761.96</v>
      </c>
      <c r="S22" s="80">
        <v>-24752.39</v>
      </c>
      <c r="T22" s="77" t="s">
        <v>580</v>
      </c>
      <c r="U22" s="80">
        <v>-148514.35</v>
      </c>
      <c r="V22" s="77" t="s">
        <v>580</v>
      </c>
      <c r="W22" s="77" t="s">
        <v>598</v>
      </c>
      <c r="X22" s="77" t="s">
        <v>676</v>
      </c>
      <c r="Y22" s="78">
        <v>43599</v>
      </c>
      <c r="Z22" s="77" t="s">
        <v>600</v>
      </c>
      <c r="AA22" s="82" t="s">
        <v>575</v>
      </c>
      <c r="AB22" s="82"/>
      <c r="AC22" s="82"/>
      <c r="AD22" s="151" t="s">
        <v>575</v>
      </c>
      <c r="AE22" s="151" t="s">
        <v>996</v>
      </c>
      <c r="AF22" s="83" t="s">
        <v>584</v>
      </c>
      <c r="AG22" s="84" t="s">
        <v>609</v>
      </c>
      <c r="AH22" s="85" t="s">
        <v>677</v>
      </c>
      <c r="AI22" s="77" t="s">
        <v>587</v>
      </c>
      <c r="AJ22" s="77" t="s">
        <v>638</v>
      </c>
      <c r="AK22" s="77" t="s">
        <v>589</v>
      </c>
      <c r="AL22" s="153" t="s">
        <v>678</v>
      </c>
    </row>
    <row r="23" spans="5:38" hidden="1" x14ac:dyDescent="0.3">
      <c r="E23" s="148">
        <v>1</v>
      </c>
      <c r="F23" s="77" t="s">
        <v>679</v>
      </c>
      <c r="G23" s="77" t="s">
        <v>574</v>
      </c>
      <c r="H23" s="77" t="s">
        <v>575</v>
      </c>
      <c r="I23" s="77" t="s">
        <v>674</v>
      </c>
      <c r="J23" s="78">
        <v>43587</v>
      </c>
      <c r="K23" s="78">
        <v>43620</v>
      </c>
      <c r="L23" s="77">
        <v>4073048</v>
      </c>
      <c r="M23" s="151" t="s">
        <v>675</v>
      </c>
      <c r="N23" s="77" t="s">
        <v>578</v>
      </c>
      <c r="O23" s="77" t="s">
        <v>579</v>
      </c>
      <c r="P23" s="77"/>
      <c r="Q23" s="152">
        <v>-144604.24</v>
      </c>
      <c r="R23" s="81">
        <f t="shared" si="0"/>
        <v>-120503.53</v>
      </c>
      <c r="S23" s="80">
        <v>-24100.71</v>
      </c>
      <c r="T23" s="77" t="s">
        <v>580</v>
      </c>
      <c r="U23" s="80">
        <v>-144604.24</v>
      </c>
      <c r="V23" s="77" t="s">
        <v>580</v>
      </c>
      <c r="W23" s="77" t="s">
        <v>598</v>
      </c>
      <c r="X23" s="77" t="s">
        <v>680</v>
      </c>
      <c r="Y23" s="78">
        <v>43622</v>
      </c>
      <c r="Z23" s="77" t="s">
        <v>600</v>
      </c>
      <c r="AA23" s="82" t="s">
        <v>575</v>
      </c>
      <c r="AB23" s="82"/>
      <c r="AC23" s="82"/>
      <c r="AD23" s="151" t="s">
        <v>594</v>
      </c>
      <c r="AE23" s="151" t="s">
        <v>996</v>
      </c>
      <c r="AF23" s="83" t="s">
        <v>584</v>
      </c>
      <c r="AG23" s="84" t="s">
        <v>609</v>
      </c>
      <c r="AH23" s="85" t="s">
        <v>677</v>
      </c>
      <c r="AI23" s="77" t="s">
        <v>587</v>
      </c>
      <c r="AJ23" s="77" t="s">
        <v>638</v>
      </c>
      <c r="AK23" s="77" t="s">
        <v>589</v>
      </c>
      <c r="AL23" s="153" t="s">
        <v>678</v>
      </c>
    </row>
    <row r="24" spans="5:38" hidden="1" x14ac:dyDescent="0.3">
      <c r="E24" s="148">
        <v>1</v>
      </c>
      <c r="F24" s="77" t="s">
        <v>681</v>
      </c>
      <c r="G24" s="77" t="s">
        <v>574</v>
      </c>
      <c r="H24" s="77" t="s">
        <v>575</v>
      </c>
      <c r="I24" s="77" t="s">
        <v>682</v>
      </c>
      <c r="J24" s="78">
        <v>43619</v>
      </c>
      <c r="K24" s="78">
        <v>43636</v>
      </c>
      <c r="L24" s="77">
        <v>4073048</v>
      </c>
      <c r="M24" s="151" t="s">
        <v>675</v>
      </c>
      <c r="N24" s="77" t="s">
        <v>578</v>
      </c>
      <c r="O24" s="77" t="s">
        <v>579</v>
      </c>
      <c r="P24" s="77"/>
      <c r="Q24" s="152">
        <v>-57355.19</v>
      </c>
      <c r="R24" s="81">
        <f t="shared" si="0"/>
        <v>-47795.990000000005</v>
      </c>
      <c r="S24" s="80">
        <v>-9559.2000000000007</v>
      </c>
      <c r="T24" s="77" t="s">
        <v>580</v>
      </c>
      <c r="U24" s="80">
        <v>-57355.19</v>
      </c>
      <c r="V24" s="77" t="s">
        <v>580</v>
      </c>
      <c r="W24" s="77" t="s">
        <v>598</v>
      </c>
      <c r="X24" s="77" t="s">
        <v>683</v>
      </c>
      <c r="Y24" s="78">
        <v>43640</v>
      </c>
      <c r="Z24" s="77" t="s">
        <v>583</v>
      </c>
      <c r="AA24" s="82" t="s">
        <v>575</v>
      </c>
      <c r="AB24" s="82"/>
      <c r="AC24" s="82"/>
      <c r="AD24" s="151" t="s">
        <v>594</v>
      </c>
      <c r="AE24" s="151" t="s">
        <v>996</v>
      </c>
      <c r="AF24" s="83" t="s">
        <v>584</v>
      </c>
      <c r="AG24" s="84" t="s">
        <v>609</v>
      </c>
      <c r="AH24" s="85" t="s">
        <v>677</v>
      </c>
      <c r="AI24" s="77" t="s">
        <v>587</v>
      </c>
      <c r="AJ24" s="77" t="s">
        <v>638</v>
      </c>
      <c r="AK24" s="77" t="s">
        <v>589</v>
      </c>
      <c r="AL24" s="153" t="s">
        <v>678</v>
      </c>
    </row>
    <row r="25" spans="5:38" hidden="1" x14ac:dyDescent="0.3">
      <c r="E25" s="148">
        <v>1</v>
      </c>
      <c r="F25" s="77" t="s">
        <v>684</v>
      </c>
      <c r="G25" s="77" t="s">
        <v>574</v>
      </c>
      <c r="H25" s="77" t="s">
        <v>575</v>
      </c>
      <c r="I25" s="77" t="s">
        <v>685</v>
      </c>
      <c r="J25" s="78">
        <v>43619</v>
      </c>
      <c r="K25" s="78">
        <v>43636</v>
      </c>
      <c r="L25" s="77">
        <v>4074888</v>
      </c>
      <c r="M25" s="151" t="s">
        <v>686</v>
      </c>
      <c r="N25" s="77" t="s">
        <v>578</v>
      </c>
      <c r="O25" s="77" t="s">
        <v>579</v>
      </c>
      <c r="P25" s="77"/>
      <c r="Q25" s="152">
        <v>-95591.97</v>
      </c>
      <c r="R25" s="81">
        <f t="shared" si="0"/>
        <v>-95591.97</v>
      </c>
      <c r="S25" s="80"/>
      <c r="T25" s="77" t="s">
        <v>580</v>
      </c>
      <c r="U25" s="80">
        <v>-95591.97</v>
      </c>
      <c r="V25" s="77" t="s">
        <v>580</v>
      </c>
      <c r="W25" s="77" t="s">
        <v>581</v>
      </c>
      <c r="X25" s="77" t="s">
        <v>687</v>
      </c>
      <c r="Y25" s="78">
        <v>43640</v>
      </c>
      <c r="Z25" s="77" t="s">
        <v>583</v>
      </c>
      <c r="AA25" s="82" t="s">
        <v>575</v>
      </c>
      <c r="AB25" s="82"/>
      <c r="AC25" s="82"/>
      <c r="AD25" s="151" t="s">
        <v>594</v>
      </c>
      <c r="AE25" s="151" t="s">
        <v>996</v>
      </c>
      <c r="AF25" s="83" t="s">
        <v>584</v>
      </c>
      <c r="AG25" s="77" t="s">
        <v>609</v>
      </c>
      <c r="AH25" s="85" t="s">
        <v>688</v>
      </c>
      <c r="AI25" s="77" t="s">
        <v>653</v>
      </c>
      <c r="AJ25" s="77"/>
      <c r="AK25" s="77" t="s">
        <v>603</v>
      </c>
      <c r="AL25" s="153" t="s">
        <v>689</v>
      </c>
    </row>
    <row r="26" spans="5:38" hidden="1" x14ac:dyDescent="0.3">
      <c r="E26" s="148">
        <v>1</v>
      </c>
      <c r="F26" s="77" t="s">
        <v>690</v>
      </c>
      <c r="G26" s="77" t="s">
        <v>574</v>
      </c>
      <c r="H26" s="77" t="s">
        <v>575</v>
      </c>
      <c r="I26" s="77" t="s">
        <v>691</v>
      </c>
      <c r="J26" s="78">
        <v>43619</v>
      </c>
      <c r="K26" s="78">
        <v>43640</v>
      </c>
      <c r="L26" s="79">
        <v>4075300</v>
      </c>
      <c r="M26" s="151" t="s">
        <v>692</v>
      </c>
      <c r="N26" s="77" t="s">
        <v>578</v>
      </c>
      <c r="O26" s="77" t="s">
        <v>579</v>
      </c>
      <c r="P26" s="77"/>
      <c r="Q26" s="152">
        <v>-96713.15</v>
      </c>
      <c r="R26" s="81">
        <f t="shared" si="0"/>
        <v>-80594.289999999994</v>
      </c>
      <c r="S26" s="80">
        <v>-16118.86</v>
      </c>
      <c r="T26" s="77" t="s">
        <v>580</v>
      </c>
      <c r="U26" s="80">
        <v>-96713.15</v>
      </c>
      <c r="V26" s="77" t="s">
        <v>580</v>
      </c>
      <c r="W26" s="77" t="s">
        <v>598</v>
      </c>
      <c r="X26" s="77" t="s">
        <v>693</v>
      </c>
      <c r="Y26" s="78">
        <v>43647</v>
      </c>
      <c r="Z26" s="77" t="s">
        <v>583</v>
      </c>
      <c r="AA26" s="82" t="s">
        <v>575</v>
      </c>
      <c r="AB26" s="82"/>
      <c r="AC26" s="82"/>
      <c r="AD26" s="151" t="s">
        <v>594</v>
      </c>
      <c r="AE26" s="151" t="s">
        <v>996</v>
      </c>
      <c r="AF26" s="83" t="s">
        <v>584</v>
      </c>
      <c r="AG26" s="77" t="s">
        <v>609</v>
      </c>
      <c r="AH26" s="85" t="s">
        <v>694</v>
      </c>
      <c r="AI26" s="77" t="s">
        <v>587</v>
      </c>
      <c r="AJ26" s="77" t="s">
        <v>602</v>
      </c>
      <c r="AK26" s="77" t="s">
        <v>603</v>
      </c>
      <c r="AL26" s="153" t="s">
        <v>695</v>
      </c>
    </row>
    <row r="27" spans="5:38" hidden="1" x14ac:dyDescent="0.3">
      <c r="E27" s="148">
        <v>1</v>
      </c>
      <c r="F27" s="83" t="s">
        <v>696</v>
      </c>
      <c r="G27" s="83" t="s">
        <v>574</v>
      </c>
      <c r="H27" s="83" t="s">
        <v>575</v>
      </c>
      <c r="I27" s="83" t="s">
        <v>682</v>
      </c>
      <c r="J27" s="88">
        <v>43619</v>
      </c>
      <c r="K27" s="88">
        <v>43669</v>
      </c>
      <c r="L27" s="83">
        <v>4076160</v>
      </c>
      <c r="M27" s="151" t="s">
        <v>697</v>
      </c>
      <c r="N27" s="83" t="s">
        <v>578</v>
      </c>
      <c r="O27" s="83" t="s">
        <v>698</v>
      </c>
      <c r="P27" s="83" t="s">
        <v>579</v>
      </c>
      <c r="Q27" s="152">
        <v>-57355.19</v>
      </c>
      <c r="R27" s="80">
        <f t="shared" si="0"/>
        <v>-47795.991666666669</v>
      </c>
      <c r="S27" s="80">
        <f t="shared" ref="S27:S28" si="1">Q27/6</f>
        <v>-9559.1983333333337</v>
      </c>
      <c r="T27" s="77"/>
      <c r="U27" s="83" t="s">
        <v>584</v>
      </c>
      <c r="V27" s="83" t="s">
        <v>580</v>
      </c>
      <c r="W27" s="83" t="s">
        <v>598</v>
      </c>
      <c r="X27" s="77"/>
      <c r="Y27" s="78"/>
      <c r="Z27" s="77"/>
      <c r="AA27" s="82"/>
      <c r="AB27" s="82"/>
      <c r="AC27" s="82"/>
      <c r="AD27" s="151" t="s">
        <v>594</v>
      </c>
      <c r="AE27" s="151" t="s">
        <v>996</v>
      </c>
      <c r="AF27" s="83" t="s">
        <v>699</v>
      </c>
      <c r="AG27" s="77" t="s">
        <v>700</v>
      </c>
      <c r="AH27" s="85" t="s">
        <v>677</v>
      </c>
      <c r="AI27" s="77" t="s">
        <v>587</v>
      </c>
      <c r="AJ27" s="77" t="s">
        <v>638</v>
      </c>
      <c r="AK27" s="77" t="s">
        <v>589</v>
      </c>
      <c r="AL27" s="151" t="s">
        <v>678</v>
      </c>
    </row>
    <row r="28" spans="5:38" hidden="1" x14ac:dyDescent="0.3">
      <c r="E28" s="148">
        <v>1</v>
      </c>
      <c r="F28" s="83" t="s">
        <v>701</v>
      </c>
      <c r="G28" s="83" t="s">
        <v>574</v>
      </c>
      <c r="H28" s="83" t="s">
        <v>575</v>
      </c>
      <c r="I28" s="83" t="s">
        <v>702</v>
      </c>
      <c r="J28" s="88">
        <v>43710</v>
      </c>
      <c r="K28" s="88">
        <v>43738</v>
      </c>
      <c r="L28" s="83">
        <v>4070291</v>
      </c>
      <c r="M28" s="151" t="s">
        <v>642</v>
      </c>
      <c r="N28" s="83" t="s">
        <v>578</v>
      </c>
      <c r="O28" s="83" t="s">
        <v>698</v>
      </c>
      <c r="P28" s="83" t="s">
        <v>579</v>
      </c>
      <c r="Q28" s="152">
        <v>-60882.95</v>
      </c>
      <c r="R28" s="80">
        <f t="shared" si="0"/>
        <v>-50735.791666666664</v>
      </c>
      <c r="S28" s="80">
        <f t="shared" si="1"/>
        <v>-10147.158333333333</v>
      </c>
      <c r="T28" s="77"/>
      <c r="U28" s="83" t="s">
        <v>584</v>
      </c>
      <c r="V28" s="83" t="s">
        <v>580</v>
      </c>
      <c r="W28" s="83" t="s">
        <v>598</v>
      </c>
      <c r="X28" s="77"/>
      <c r="Y28" s="78"/>
      <c r="Z28" s="77"/>
      <c r="AA28" s="82"/>
      <c r="AB28" s="82"/>
      <c r="AC28" s="82"/>
      <c r="AD28" s="151" t="s">
        <v>594</v>
      </c>
      <c r="AE28" s="151" t="s">
        <v>996</v>
      </c>
      <c r="AF28" s="77" t="s">
        <v>584</v>
      </c>
      <c r="AG28" s="90"/>
      <c r="AH28" s="85" t="s">
        <v>645</v>
      </c>
      <c r="AI28" s="77" t="s">
        <v>587</v>
      </c>
      <c r="AJ28" s="77" t="s">
        <v>602</v>
      </c>
      <c r="AK28" s="77" t="s">
        <v>603</v>
      </c>
      <c r="AL28" s="153" t="s">
        <v>646</v>
      </c>
    </row>
    <row r="29" spans="5:38" hidden="1" x14ac:dyDescent="0.3">
      <c r="E29" s="148">
        <v>1</v>
      </c>
      <c r="F29" s="83" t="s">
        <v>703</v>
      </c>
      <c r="G29" s="83" t="s">
        <v>574</v>
      </c>
      <c r="H29" s="83" t="s">
        <v>575</v>
      </c>
      <c r="I29" s="83" t="s">
        <v>613</v>
      </c>
      <c r="J29" s="88">
        <v>43619</v>
      </c>
      <c r="K29" s="88">
        <v>43671</v>
      </c>
      <c r="L29" s="83">
        <v>4061281</v>
      </c>
      <c r="M29" s="151" t="s">
        <v>616</v>
      </c>
      <c r="N29" s="83" t="s">
        <v>578</v>
      </c>
      <c r="O29" s="83" t="s">
        <v>698</v>
      </c>
      <c r="P29" s="83" t="s">
        <v>579</v>
      </c>
      <c r="Q29" s="152">
        <v>-187897.74</v>
      </c>
      <c r="R29" s="80">
        <f t="shared" si="0"/>
        <v>-187897.74</v>
      </c>
      <c r="S29" s="80"/>
      <c r="T29" s="83"/>
      <c r="U29" s="83"/>
      <c r="V29" s="83" t="s">
        <v>580</v>
      </c>
      <c r="W29" s="83" t="s">
        <v>581</v>
      </c>
      <c r="X29" s="83"/>
      <c r="Y29" s="83"/>
      <c r="Z29" s="83"/>
      <c r="AA29" s="83"/>
      <c r="AB29" s="83"/>
      <c r="AC29" s="83"/>
      <c r="AD29" s="151" t="s">
        <v>594</v>
      </c>
      <c r="AE29" s="151" t="s">
        <v>996</v>
      </c>
      <c r="AF29" s="83" t="s">
        <v>584</v>
      </c>
      <c r="AG29" s="91"/>
      <c r="AH29" s="85" t="s">
        <v>619</v>
      </c>
      <c r="AI29" s="77" t="s">
        <v>587</v>
      </c>
      <c r="AJ29" s="77" t="s">
        <v>602</v>
      </c>
      <c r="AK29" s="77" t="s">
        <v>603</v>
      </c>
      <c r="AL29" s="153" t="s">
        <v>620</v>
      </c>
    </row>
    <row r="30" spans="5:38" hidden="1" x14ac:dyDescent="0.3">
      <c r="E30" s="148">
        <v>1</v>
      </c>
      <c r="F30" s="83" t="s">
        <v>704</v>
      </c>
      <c r="G30" s="83" t="s">
        <v>574</v>
      </c>
      <c r="H30" s="83" t="s">
        <v>575</v>
      </c>
      <c r="I30" s="83" t="s">
        <v>705</v>
      </c>
      <c r="J30" s="88">
        <v>43710</v>
      </c>
      <c r="K30" s="88">
        <v>43735</v>
      </c>
      <c r="L30" s="83">
        <v>1326099</v>
      </c>
      <c r="M30" s="151" t="s">
        <v>706</v>
      </c>
      <c r="N30" s="83" t="s">
        <v>578</v>
      </c>
      <c r="O30" s="83" t="s">
        <v>698</v>
      </c>
      <c r="P30" s="83" t="s">
        <v>579</v>
      </c>
      <c r="Q30" s="152">
        <v>-172112.45</v>
      </c>
      <c r="R30" s="80">
        <f t="shared" si="0"/>
        <v>-143427.04166666669</v>
      </c>
      <c r="S30" s="80">
        <f>Q30/6</f>
        <v>-28685.408333333336</v>
      </c>
      <c r="T30" s="83"/>
      <c r="U30" s="83"/>
      <c r="V30" s="83" t="s">
        <v>580</v>
      </c>
      <c r="W30" s="83" t="s">
        <v>598</v>
      </c>
      <c r="X30" s="83"/>
      <c r="Y30" s="83"/>
      <c r="Z30" s="83"/>
      <c r="AA30" s="83"/>
      <c r="AB30" s="83"/>
      <c r="AC30" s="83"/>
      <c r="AD30" s="151" t="s">
        <v>594</v>
      </c>
      <c r="AE30" s="151" t="s">
        <v>996</v>
      </c>
      <c r="AF30" s="83" t="s">
        <v>584</v>
      </c>
      <c r="AG30" s="91"/>
      <c r="AH30" s="92" t="s">
        <v>707</v>
      </c>
      <c r="AI30" s="77" t="s">
        <v>653</v>
      </c>
      <c r="AJ30" s="77"/>
      <c r="AK30" s="77" t="s">
        <v>603</v>
      </c>
      <c r="AL30" s="151" t="s">
        <v>708</v>
      </c>
    </row>
    <row r="31" spans="5:38" x14ac:dyDescent="0.3">
      <c r="E31" s="148">
        <v>1</v>
      </c>
      <c r="F31" s="83" t="s">
        <v>709</v>
      </c>
      <c r="G31" s="83" t="s">
        <v>574</v>
      </c>
      <c r="H31" s="83" t="s">
        <v>710</v>
      </c>
      <c r="I31" s="83">
        <v>1326490</v>
      </c>
      <c r="J31" s="83" t="s">
        <v>711</v>
      </c>
      <c r="K31" s="88">
        <v>43763</v>
      </c>
      <c r="L31" s="88">
        <v>43826</v>
      </c>
      <c r="M31" s="151" t="s">
        <v>578</v>
      </c>
      <c r="N31" s="83">
        <v>63101010</v>
      </c>
      <c r="O31" s="83" t="s">
        <v>580</v>
      </c>
      <c r="P31" s="83"/>
      <c r="Q31" s="152">
        <v>-4000</v>
      </c>
      <c r="R31" s="89">
        <f>Q31</f>
        <v>-4000</v>
      </c>
      <c r="S31" s="83"/>
      <c r="T31" s="83"/>
      <c r="U31" s="83"/>
      <c r="V31" s="83" t="s">
        <v>580</v>
      </c>
      <c r="W31" s="83" t="s">
        <v>581</v>
      </c>
      <c r="X31" s="83"/>
      <c r="Y31" s="83"/>
      <c r="Z31" s="83"/>
      <c r="AA31" s="83"/>
      <c r="AB31" s="83"/>
      <c r="AC31" s="83"/>
      <c r="AD31" s="151" t="s">
        <v>712</v>
      </c>
      <c r="AE31" s="154" t="s">
        <v>997</v>
      </c>
      <c r="AF31" s="83" t="s">
        <v>584</v>
      </c>
      <c r="AG31" s="83" t="s">
        <v>713</v>
      </c>
      <c r="AH31" s="85" t="s">
        <v>714</v>
      </c>
      <c r="AI31" s="77" t="s">
        <v>587</v>
      </c>
      <c r="AJ31" s="77" t="s">
        <v>715</v>
      </c>
      <c r="AK31" s="77" t="s">
        <v>589</v>
      </c>
      <c r="AL31" s="151" t="s">
        <v>711</v>
      </c>
    </row>
    <row r="32" spans="5:38" hidden="1" x14ac:dyDescent="0.3">
      <c r="E32" s="148">
        <v>1</v>
      </c>
      <c r="F32" s="83" t="s">
        <v>716</v>
      </c>
      <c r="G32" s="83" t="s">
        <v>574</v>
      </c>
      <c r="H32" s="83" t="s">
        <v>717</v>
      </c>
      <c r="I32" s="83">
        <v>4061281</v>
      </c>
      <c r="J32" s="83" t="s">
        <v>616</v>
      </c>
      <c r="K32" s="88">
        <v>43804</v>
      </c>
      <c r="L32" s="88">
        <v>43819</v>
      </c>
      <c r="M32" s="151" t="s">
        <v>578</v>
      </c>
      <c r="N32" s="83">
        <v>63101010</v>
      </c>
      <c r="O32" s="83" t="s">
        <v>580</v>
      </c>
      <c r="P32" s="83"/>
      <c r="Q32" s="152">
        <v>-3589.54</v>
      </c>
      <c r="R32" s="89">
        <f>Q32</f>
        <v>-3589.54</v>
      </c>
      <c r="S32" s="83"/>
      <c r="T32" s="83"/>
      <c r="U32" s="83"/>
      <c r="V32" s="83" t="s">
        <v>580</v>
      </c>
      <c r="W32" s="83" t="s">
        <v>581</v>
      </c>
      <c r="X32" s="83"/>
      <c r="Y32" s="83"/>
      <c r="Z32" s="83"/>
      <c r="AA32" s="83"/>
      <c r="AB32" s="83"/>
      <c r="AC32" s="83"/>
      <c r="AD32" s="151" t="s">
        <v>575</v>
      </c>
      <c r="AE32" s="151" t="s">
        <v>996</v>
      </c>
      <c r="AF32" s="83"/>
      <c r="AG32" s="83"/>
      <c r="AH32" s="85" t="s">
        <v>619</v>
      </c>
      <c r="AI32" s="77" t="s">
        <v>587</v>
      </c>
      <c r="AJ32" s="77" t="s">
        <v>602</v>
      </c>
      <c r="AK32" s="77" t="s">
        <v>603</v>
      </c>
      <c r="AL32" s="153" t="s">
        <v>620</v>
      </c>
    </row>
    <row r="33" spans="5:38" hidden="1" x14ac:dyDescent="0.3"/>
    <row r="34" spans="5:38" hidden="1" x14ac:dyDescent="0.3"/>
    <row r="35" spans="5:38" hidden="1" x14ac:dyDescent="0.3"/>
    <row r="36" spans="5:38" hidden="1" x14ac:dyDescent="0.3"/>
    <row r="37" spans="5:38" hidden="1" x14ac:dyDescent="0.3"/>
    <row r="38" spans="5:38" hidden="1" x14ac:dyDescent="0.3"/>
    <row r="39" spans="5:38" ht="54" hidden="1" x14ac:dyDescent="0.3">
      <c r="F39" s="93" t="s">
        <v>541</v>
      </c>
      <c r="G39" s="94" t="s">
        <v>542</v>
      </c>
      <c r="H39" s="94" t="s">
        <v>543</v>
      </c>
      <c r="I39" s="93" t="s">
        <v>544</v>
      </c>
      <c r="J39" s="93" t="s">
        <v>545</v>
      </c>
      <c r="K39" s="93" t="s">
        <v>546</v>
      </c>
      <c r="L39" s="93" t="s">
        <v>547</v>
      </c>
      <c r="M39" s="155" t="s">
        <v>548</v>
      </c>
      <c r="N39" s="93" t="s">
        <v>549</v>
      </c>
      <c r="O39" s="94" t="s">
        <v>718</v>
      </c>
      <c r="P39" s="94" t="s">
        <v>550</v>
      </c>
      <c r="Q39" s="156" t="s">
        <v>719</v>
      </c>
      <c r="R39" s="94" t="s">
        <v>557</v>
      </c>
      <c r="S39" s="93" t="s">
        <v>558</v>
      </c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156" t="s">
        <v>565</v>
      </c>
      <c r="AE39" s="156"/>
      <c r="AF39" s="96" t="s">
        <v>720</v>
      </c>
      <c r="AG39" s="97" t="s">
        <v>568</v>
      </c>
      <c r="AH39" s="74" t="s">
        <v>569</v>
      </c>
      <c r="AI39" s="74" t="s">
        <v>570</v>
      </c>
      <c r="AJ39" s="74" t="s">
        <v>571</v>
      </c>
      <c r="AK39" s="75"/>
      <c r="AL39" s="150" t="s">
        <v>572</v>
      </c>
    </row>
    <row r="40" spans="5:38" x14ac:dyDescent="0.3">
      <c r="E40" s="148">
        <v>2</v>
      </c>
      <c r="F40" s="91" t="s">
        <v>721</v>
      </c>
      <c r="G40" s="91" t="s">
        <v>574</v>
      </c>
      <c r="H40" s="91" t="s">
        <v>575</v>
      </c>
      <c r="I40" s="91" t="s">
        <v>722</v>
      </c>
      <c r="J40" s="98">
        <v>43700</v>
      </c>
      <c r="K40" s="98">
        <v>43707</v>
      </c>
      <c r="L40" s="83">
        <v>1304447</v>
      </c>
      <c r="M40" s="151" t="s">
        <v>723</v>
      </c>
      <c r="N40" s="83" t="s">
        <v>578</v>
      </c>
      <c r="O40" s="83" t="s">
        <v>698</v>
      </c>
      <c r="P40" s="83">
        <v>48230000</v>
      </c>
      <c r="Q40" s="152">
        <v>-100000</v>
      </c>
      <c r="R40" s="83" t="s">
        <v>580</v>
      </c>
      <c r="S40" s="83" t="s">
        <v>581</v>
      </c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151" t="s">
        <v>724</v>
      </c>
      <c r="AE40" s="154" t="s">
        <v>997</v>
      </c>
      <c r="AF40" s="83" t="s">
        <v>77</v>
      </c>
      <c r="AG40" s="99">
        <v>33834832</v>
      </c>
      <c r="AH40" s="83" t="s">
        <v>587</v>
      </c>
      <c r="AI40" s="100" t="s">
        <v>715</v>
      </c>
      <c r="AJ40" s="83" t="s">
        <v>725</v>
      </c>
      <c r="AK40" s="83"/>
      <c r="AL40" s="157" t="s">
        <v>726</v>
      </c>
    </row>
    <row r="41" spans="5:38" hidden="1" x14ac:dyDescent="0.3">
      <c r="E41" s="148">
        <v>2</v>
      </c>
      <c r="F41" s="91" t="s">
        <v>727</v>
      </c>
      <c r="G41" s="91" t="s">
        <v>574</v>
      </c>
      <c r="H41" s="91" t="s">
        <v>575</v>
      </c>
      <c r="I41" s="91" t="s">
        <v>728</v>
      </c>
      <c r="J41" s="98">
        <v>43648</v>
      </c>
      <c r="K41" s="98">
        <v>43661</v>
      </c>
      <c r="L41" s="83">
        <v>1299369</v>
      </c>
      <c r="M41" s="151" t="s">
        <v>729</v>
      </c>
      <c r="N41" s="83" t="s">
        <v>578</v>
      </c>
      <c r="O41" s="83" t="s">
        <v>698</v>
      </c>
      <c r="P41" s="83" t="s">
        <v>730</v>
      </c>
      <c r="Q41" s="152">
        <v>-75000</v>
      </c>
      <c r="R41" s="83" t="s">
        <v>580</v>
      </c>
      <c r="S41" s="83" t="s">
        <v>581</v>
      </c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151" t="s">
        <v>731</v>
      </c>
      <c r="AE41" s="154" t="s">
        <v>994</v>
      </c>
      <c r="AF41" s="83" t="s">
        <v>77</v>
      </c>
      <c r="AG41" s="99">
        <v>21508292</v>
      </c>
      <c r="AH41" s="83" t="s">
        <v>587</v>
      </c>
      <c r="AI41" s="100" t="s">
        <v>732</v>
      </c>
      <c r="AJ41" s="83" t="s">
        <v>725</v>
      </c>
      <c r="AK41" s="83"/>
      <c r="AL41" s="157" t="s">
        <v>733</v>
      </c>
    </row>
    <row r="42" spans="5:38" hidden="1" x14ac:dyDescent="0.3">
      <c r="E42" s="148">
        <v>2</v>
      </c>
      <c r="F42" s="91" t="s">
        <v>734</v>
      </c>
      <c r="G42" s="91" t="s">
        <v>574</v>
      </c>
      <c r="H42" s="91" t="s">
        <v>575</v>
      </c>
      <c r="I42" s="91" t="s">
        <v>641</v>
      </c>
      <c r="J42" s="98">
        <v>43501</v>
      </c>
      <c r="K42" s="98">
        <v>43514</v>
      </c>
      <c r="L42" s="83">
        <v>1299411</v>
      </c>
      <c r="M42" s="151" t="s">
        <v>735</v>
      </c>
      <c r="N42" s="83" t="s">
        <v>578</v>
      </c>
      <c r="O42" s="83" t="s">
        <v>698</v>
      </c>
      <c r="P42" s="83" t="s">
        <v>730</v>
      </c>
      <c r="Q42" s="152">
        <v>-60000</v>
      </c>
      <c r="R42" s="83" t="s">
        <v>580</v>
      </c>
      <c r="S42" s="83" t="s">
        <v>581</v>
      </c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151" t="s">
        <v>736</v>
      </c>
      <c r="AE42" s="154" t="s">
        <v>994</v>
      </c>
      <c r="AF42" s="83" t="s">
        <v>737</v>
      </c>
      <c r="AG42" s="101">
        <v>21660887</v>
      </c>
      <c r="AH42" s="77" t="s">
        <v>587</v>
      </c>
      <c r="AI42" s="77" t="s">
        <v>715</v>
      </c>
      <c r="AJ42" s="77" t="s">
        <v>725</v>
      </c>
      <c r="AK42" s="77"/>
      <c r="AL42" s="151" t="s">
        <v>738</v>
      </c>
    </row>
    <row r="43" spans="5:38" hidden="1" x14ac:dyDescent="0.3">
      <c r="E43" s="148">
        <v>2</v>
      </c>
      <c r="F43" s="91" t="s">
        <v>739</v>
      </c>
      <c r="G43" s="91" t="s">
        <v>574</v>
      </c>
      <c r="H43" s="91" t="s">
        <v>575</v>
      </c>
      <c r="I43" s="91" t="s">
        <v>740</v>
      </c>
      <c r="J43" s="98">
        <v>43552</v>
      </c>
      <c r="K43" s="98">
        <v>43567</v>
      </c>
      <c r="L43" s="83">
        <v>1299411</v>
      </c>
      <c r="M43" s="151" t="s">
        <v>735</v>
      </c>
      <c r="N43" s="83" t="s">
        <v>578</v>
      </c>
      <c r="O43" s="83" t="s">
        <v>698</v>
      </c>
      <c r="P43" s="83" t="s">
        <v>730</v>
      </c>
      <c r="Q43" s="152">
        <v>-60000</v>
      </c>
      <c r="R43" s="83" t="s">
        <v>580</v>
      </c>
      <c r="S43" s="83" t="s">
        <v>581</v>
      </c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151" t="s">
        <v>741</v>
      </c>
      <c r="AE43" s="154" t="s">
        <v>994</v>
      </c>
      <c r="AF43" s="83" t="s">
        <v>737</v>
      </c>
      <c r="AG43" s="101">
        <v>21660887</v>
      </c>
      <c r="AH43" s="77" t="s">
        <v>587</v>
      </c>
      <c r="AI43" s="77" t="s">
        <v>715</v>
      </c>
      <c r="AJ43" s="77" t="s">
        <v>725</v>
      </c>
      <c r="AK43" s="77"/>
      <c r="AL43" s="151" t="s">
        <v>738</v>
      </c>
    </row>
    <row r="44" spans="5:38" hidden="1" x14ac:dyDescent="0.3">
      <c r="E44" s="148">
        <v>2</v>
      </c>
      <c r="F44" s="91" t="s">
        <v>742</v>
      </c>
      <c r="G44" s="91" t="s">
        <v>574</v>
      </c>
      <c r="H44" s="91" t="s">
        <v>575</v>
      </c>
      <c r="I44" s="91" t="s">
        <v>743</v>
      </c>
      <c r="J44" s="98">
        <v>43599</v>
      </c>
      <c r="K44" s="98">
        <v>43628</v>
      </c>
      <c r="L44" s="83">
        <v>1299411</v>
      </c>
      <c r="M44" s="151" t="s">
        <v>735</v>
      </c>
      <c r="N44" s="83" t="s">
        <v>578</v>
      </c>
      <c r="O44" s="83" t="s">
        <v>698</v>
      </c>
      <c r="P44" s="83" t="s">
        <v>730</v>
      </c>
      <c r="Q44" s="152">
        <v>-60000</v>
      </c>
      <c r="R44" s="83" t="s">
        <v>580</v>
      </c>
      <c r="S44" s="83" t="s">
        <v>581</v>
      </c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151" t="s">
        <v>744</v>
      </c>
      <c r="AE44" s="154" t="s">
        <v>994</v>
      </c>
      <c r="AF44" s="83" t="s">
        <v>737</v>
      </c>
      <c r="AG44" s="101">
        <v>21660887</v>
      </c>
      <c r="AH44" s="77" t="s">
        <v>587</v>
      </c>
      <c r="AI44" s="77" t="s">
        <v>715</v>
      </c>
      <c r="AJ44" s="77" t="s">
        <v>725</v>
      </c>
      <c r="AK44" s="77"/>
      <c r="AL44" s="151" t="s">
        <v>738</v>
      </c>
    </row>
    <row r="45" spans="5:38" hidden="1" x14ac:dyDescent="0.3">
      <c r="E45" s="148">
        <v>2</v>
      </c>
      <c r="F45" s="91" t="s">
        <v>745</v>
      </c>
      <c r="G45" s="91" t="s">
        <v>574</v>
      </c>
      <c r="H45" s="91" t="s">
        <v>575</v>
      </c>
      <c r="I45" s="91" t="s">
        <v>746</v>
      </c>
      <c r="J45" s="98">
        <v>43615</v>
      </c>
      <c r="K45" s="98">
        <v>43628</v>
      </c>
      <c r="L45" s="83">
        <v>1299411</v>
      </c>
      <c r="M45" s="151" t="s">
        <v>735</v>
      </c>
      <c r="N45" s="83" t="s">
        <v>578</v>
      </c>
      <c r="O45" s="83" t="s">
        <v>698</v>
      </c>
      <c r="P45" s="83" t="s">
        <v>730</v>
      </c>
      <c r="Q45" s="152">
        <v>-60000</v>
      </c>
      <c r="R45" s="83" t="s">
        <v>580</v>
      </c>
      <c r="S45" s="83" t="s">
        <v>581</v>
      </c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151" t="s">
        <v>747</v>
      </c>
      <c r="AE45" s="154" t="s">
        <v>994</v>
      </c>
      <c r="AF45" s="83" t="s">
        <v>737</v>
      </c>
      <c r="AG45" s="101">
        <v>21660887</v>
      </c>
      <c r="AH45" s="77" t="s">
        <v>587</v>
      </c>
      <c r="AI45" s="77" t="s">
        <v>715</v>
      </c>
      <c r="AJ45" s="77" t="s">
        <v>725</v>
      </c>
      <c r="AK45" s="77"/>
      <c r="AL45" s="151" t="s">
        <v>738</v>
      </c>
    </row>
    <row r="46" spans="5:38" x14ac:dyDescent="0.3">
      <c r="E46" s="148">
        <v>2</v>
      </c>
      <c r="F46" s="91" t="s">
        <v>748</v>
      </c>
      <c r="G46" s="91" t="s">
        <v>574</v>
      </c>
      <c r="H46" s="91" t="s">
        <v>575</v>
      </c>
      <c r="I46" s="91" t="s">
        <v>641</v>
      </c>
      <c r="J46" s="98">
        <v>43483</v>
      </c>
      <c r="K46" s="98">
        <v>43559</v>
      </c>
      <c r="L46" s="83">
        <v>1304447</v>
      </c>
      <c r="M46" s="151" t="s">
        <v>723</v>
      </c>
      <c r="N46" s="83" t="s">
        <v>578</v>
      </c>
      <c r="O46" s="83" t="s">
        <v>698</v>
      </c>
      <c r="P46" s="83" t="s">
        <v>749</v>
      </c>
      <c r="Q46" s="152">
        <v>-100000</v>
      </c>
      <c r="R46" s="83" t="s">
        <v>580</v>
      </c>
      <c r="S46" s="83" t="s">
        <v>581</v>
      </c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151" t="s">
        <v>724</v>
      </c>
      <c r="AE46" s="154" t="s">
        <v>997</v>
      </c>
      <c r="AF46" s="83" t="s">
        <v>737</v>
      </c>
      <c r="AG46" s="101" t="s">
        <v>750</v>
      </c>
      <c r="AH46" s="77" t="s">
        <v>587</v>
      </c>
      <c r="AI46" s="77" t="s">
        <v>715</v>
      </c>
      <c r="AJ46" s="77" t="s">
        <v>725</v>
      </c>
      <c r="AK46" s="77"/>
      <c r="AL46" s="151" t="s">
        <v>726</v>
      </c>
    </row>
    <row r="47" spans="5:38" hidden="1" x14ac:dyDescent="0.3">
      <c r="E47" s="148">
        <v>2</v>
      </c>
      <c r="F47" s="91" t="s">
        <v>751</v>
      </c>
      <c r="G47" s="91" t="s">
        <v>574</v>
      </c>
      <c r="H47" s="91" t="s">
        <v>575</v>
      </c>
      <c r="I47" s="91" t="s">
        <v>752</v>
      </c>
      <c r="J47" s="98">
        <v>43710</v>
      </c>
      <c r="K47" s="98">
        <v>43717</v>
      </c>
      <c r="L47" s="83">
        <v>1299411</v>
      </c>
      <c r="M47" s="151" t="s">
        <v>735</v>
      </c>
      <c r="N47" s="83" t="s">
        <v>578</v>
      </c>
      <c r="O47" s="83" t="s">
        <v>698</v>
      </c>
      <c r="P47" s="83" t="s">
        <v>730</v>
      </c>
      <c r="Q47" s="152">
        <v>-60000</v>
      </c>
      <c r="R47" s="83" t="s">
        <v>580</v>
      </c>
      <c r="S47" s="83" t="s">
        <v>581</v>
      </c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151" t="s">
        <v>753</v>
      </c>
      <c r="AE47" s="154" t="s">
        <v>994</v>
      </c>
      <c r="AF47" s="83" t="s">
        <v>77</v>
      </c>
      <c r="AG47" s="99">
        <v>21660887</v>
      </c>
      <c r="AH47" s="83" t="s">
        <v>587</v>
      </c>
      <c r="AI47" s="100" t="s">
        <v>715</v>
      </c>
      <c r="AJ47" s="83" t="s">
        <v>725</v>
      </c>
      <c r="AK47" s="83"/>
      <c r="AL47" s="157" t="s">
        <v>738</v>
      </c>
    </row>
    <row r="48" spans="5:38" hidden="1" x14ac:dyDescent="0.3">
      <c r="E48" s="148">
        <v>2</v>
      </c>
      <c r="F48" s="91" t="s">
        <v>754</v>
      </c>
      <c r="G48" s="91" t="s">
        <v>574</v>
      </c>
      <c r="H48" s="91" t="s">
        <v>575</v>
      </c>
      <c r="I48" s="91" t="s">
        <v>755</v>
      </c>
      <c r="J48" s="98">
        <v>43710</v>
      </c>
      <c r="K48" s="98">
        <v>43717</v>
      </c>
      <c r="L48" s="83">
        <v>1299411</v>
      </c>
      <c r="M48" s="151" t="s">
        <v>735</v>
      </c>
      <c r="N48" s="83" t="s">
        <v>578</v>
      </c>
      <c r="O48" s="83" t="s">
        <v>698</v>
      </c>
      <c r="P48" s="83" t="s">
        <v>730</v>
      </c>
      <c r="Q48" s="152">
        <v>-35000</v>
      </c>
      <c r="R48" s="83" t="s">
        <v>580</v>
      </c>
      <c r="S48" s="83" t="s">
        <v>581</v>
      </c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151" t="s">
        <v>756</v>
      </c>
      <c r="AE48" s="154" t="s">
        <v>994</v>
      </c>
      <c r="AF48" s="83" t="s">
        <v>77</v>
      </c>
      <c r="AG48" s="99">
        <v>21660887</v>
      </c>
      <c r="AH48" s="83" t="s">
        <v>587</v>
      </c>
      <c r="AI48" s="100" t="s">
        <v>715</v>
      </c>
      <c r="AJ48" s="83" t="s">
        <v>725</v>
      </c>
      <c r="AK48" s="83"/>
      <c r="AL48" s="157" t="s">
        <v>738</v>
      </c>
    </row>
    <row r="49" spans="5:38" x14ac:dyDescent="0.3">
      <c r="E49" s="148">
        <v>2</v>
      </c>
      <c r="F49" s="91" t="s">
        <v>757</v>
      </c>
      <c r="G49" s="91" t="s">
        <v>574</v>
      </c>
      <c r="H49" s="91" t="s">
        <v>575</v>
      </c>
      <c r="I49" s="91" t="s">
        <v>758</v>
      </c>
      <c r="J49" s="98">
        <v>43556</v>
      </c>
      <c r="K49" s="98">
        <v>43601</v>
      </c>
      <c r="L49" s="83">
        <v>1306006</v>
      </c>
      <c r="M49" s="151" t="s">
        <v>759</v>
      </c>
      <c r="N49" s="83" t="s">
        <v>578</v>
      </c>
      <c r="O49" s="83" t="s">
        <v>698</v>
      </c>
      <c r="P49" s="83" t="s">
        <v>749</v>
      </c>
      <c r="Q49" s="152">
        <v>-15000</v>
      </c>
      <c r="R49" s="83" t="s">
        <v>580</v>
      </c>
      <c r="S49" s="83" t="s">
        <v>581</v>
      </c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151" t="s">
        <v>760</v>
      </c>
      <c r="AE49" s="154" t="s">
        <v>997</v>
      </c>
      <c r="AF49" s="83" t="s">
        <v>737</v>
      </c>
      <c r="AG49" s="101" t="s">
        <v>761</v>
      </c>
      <c r="AH49" s="77" t="s">
        <v>587</v>
      </c>
      <c r="AI49" s="77" t="s">
        <v>715</v>
      </c>
      <c r="AJ49" s="77" t="s">
        <v>725</v>
      </c>
      <c r="AK49" s="77"/>
      <c r="AL49" s="151" t="s">
        <v>762</v>
      </c>
    </row>
    <row r="50" spans="5:38" hidden="1" x14ac:dyDescent="0.3">
      <c r="E50" s="148">
        <v>2</v>
      </c>
      <c r="F50" s="91" t="s">
        <v>763</v>
      </c>
      <c r="G50" s="91" t="s">
        <v>574</v>
      </c>
      <c r="H50" s="91" t="s">
        <v>575</v>
      </c>
      <c r="I50" s="91" t="s">
        <v>764</v>
      </c>
      <c r="J50" s="98">
        <v>43508</v>
      </c>
      <c r="K50" s="98">
        <v>43542</v>
      </c>
      <c r="L50" s="83">
        <v>1310094</v>
      </c>
      <c r="M50" s="151" t="s">
        <v>765</v>
      </c>
      <c r="N50" s="83" t="s">
        <v>578</v>
      </c>
      <c r="O50" s="83" t="s">
        <v>698</v>
      </c>
      <c r="P50" s="83" t="s">
        <v>730</v>
      </c>
      <c r="Q50" s="152">
        <v>-159500</v>
      </c>
      <c r="R50" s="83" t="s">
        <v>580</v>
      </c>
      <c r="S50" s="83" t="s">
        <v>581</v>
      </c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151" t="s">
        <v>766</v>
      </c>
      <c r="AE50" s="154" t="s">
        <v>994</v>
      </c>
      <c r="AF50" s="83" t="s">
        <v>737</v>
      </c>
      <c r="AG50" s="101" t="s">
        <v>767</v>
      </c>
      <c r="AH50" s="77" t="s">
        <v>587</v>
      </c>
      <c r="AI50" s="77" t="s">
        <v>732</v>
      </c>
      <c r="AJ50" s="77" t="s">
        <v>725</v>
      </c>
      <c r="AK50" s="77"/>
      <c r="AL50" s="151" t="s">
        <v>768</v>
      </c>
    </row>
    <row r="51" spans="5:38" x14ac:dyDescent="0.3">
      <c r="E51" s="148">
        <v>2</v>
      </c>
      <c r="F51" s="91" t="s">
        <v>769</v>
      </c>
      <c r="G51" s="91" t="s">
        <v>574</v>
      </c>
      <c r="H51" s="91" t="s">
        <v>575</v>
      </c>
      <c r="I51" s="91" t="s">
        <v>770</v>
      </c>
      <c r="J51" s="98">
        <v>43518</v>
      </c>
      <c r="K51" s="98">
        <v>43559</v>
      </c>
      <c r="L51" s="83">
        <v>1310094</v>
      </c>
      <c r="M51" s="151" t="s">
        <v>765</v>
      </c>
      <c r="N51" s="83" t="s">
        <v>578</v>
      </c>
      <c r="O51" s="83" t="s">
        <v>698</v>
      </c>
      <c r="P51" s="83" t="s">
        <v>749</v>
      </c>
      <c r="Q51" s="152">
        <v>-29450</v>
      </c>
      <c r="R51" s="83" t="s">
        <v>580</v>
      </c>
      <c r="S51" s="83" t="s">
        <v>581</v>
      </c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151" t="s">
        <v>724</v>
      </c>
      <c r="AE51" s="154" t="s">
        <v>997</v>
      </c>
      <c r="AF51" s="83" t="s">
        <v>737</v>
      </c>
      <c r="AG51" s="101" t="s">
        <v>767</v>
      </c>
      <c r="AH51" s="77" t="s">
        <v>587</v>
      </c>
      <c r="AI51" s="77" t="s">
        <v>732</v>
      </c>
      <c r="AJ51" s="77" t="s">
        <v>725</v>
      </c>
      <c r="AK51" s="77"/>
      <c r="AL51" s="151" t="s">
        <v>768</v>
      </c>
    </row>
    <row r="52" spans="5:38" x14ac:dyDescent="0.3">
      <c r="E52" s="148">
        <v>2</v>
      </c>
      <c r="F52" s="91" t="s">
        <v>771</v>
      </c>
      <c r="G52" s="91" t="s">
        <v>574</v>
      </c>
      <c r="H52" s="91" t="s">
        <v>575</v>
      </c>
      <c r="I52" s="91" t="s">
        <v>772</v>
      </c>
      <c r="J52" s="98">
        <v>43572</v>
      </c>
      <c r="K52" s="98">
        <v>43602</v>
      </c>
      <c r="L52" s="83">
        <v>1312024</v>
      </c>
      <c r="M52" s="151" t="s">
        <v>773</v>
      </c>
      <c r="N52" s="83" t="s">
        <v>578</v>
      </c>
      <c r="O52" s="83" t="s">
        <v>698</v>
      </c>
      <c r="P52" s="83" t="s">
        <v>749</v>
      </c>
      <c r="Q52" s="152">
        <v>-20000</v>
      </c>
      <c r="R52" s="83" t="s">
        <v>580</v>
      </c>
      <c r="S52" s="83" t="s">
        <v>581</v>
      </c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151" t="s">
        <v>760</v>
      </c>
      <c r="AE52" s="154" t="s">
        <v>997</v>
      </c>
      <c r="AF52" s="83" t="s">
        <v>737</v>
      </c>
      <c r="AG52" s="101" t="s">
        <v>774</v>
      </c>
      <c r="AH52" s="77" t="s">
        <v>587</v>
      </c>
      <c r="AI52" s="77" t="s">
        <v>715</v>
      </c>
      <c r="AJ52" s="77" t="s">
        <v>725</v>
      </c>
      <c r="AK52" s="77"/>
      <c r="AL52" s="151" t="s">
        <v>775</v>
      </c>
    </row>
    <row r="53" spans="5:38" x14ac:dyDescent="0.3">
      <c r="E53" s="148">
        <v>2</v>
      </c>
      <c r="F53" s="91" t="s">
        <v>776</v>
      </c>
      <c r="G53" s="91" t="s">
        <v>574</v>
      </c>
      <c r="H53" s="91" t="s">
        <v>575</v>
      </c>
      <c r="I53" s="91" t="s">
        <v>755</v>
      </c>
      <c r="J53" s="98">
        <v>43549</v>
      </c>
      <c r="K53" s="98">
        <v>43563</v>
      </c>
      <c r="L53" s="83">
        <v>1318871</v>
      </c>
      <c r="M53" s="151" t="s">
        <v>777</v>
      </c>
      <c r="N53" s="83" t="s">
        <v>578</v>
      </c>
      <c r="O53" s="83" t="s">
        <v>698</v>
      </c>
      <c r="P53" s="83" t="s">
        <v>749</v>
      </c>
      <c r="Q53" s="152">
        <v>-35000</v>
      </c>
      <c r="R53" s="83" t="s">
        <v>580</v>
      </c>
      <c r="S53" s="83" t="s">
        <v>581</v>
      </c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151" t="s">
        <v>760</v>
      </c>
      <c r="AE53" s="154" t="s">
        <v>997</v>
      </c>
      <c r="AF53" s="83" t="s">
        <v>737</v>
      </c>
      <c r="AG53" s="101" t="s">
        <v>778</v>
      </c>
      <c r="AH53" s="77" t="s">
        <v>587</v>
      </c>
      <c r="AI53" s="77" t="s">
        <v>732</v>
      </c>
      <c r="AJ53" s="77" t="s">
        <v>725</v>
      </c>
      <c r="AK53" s="77"/>
      <c r="AL53" s="151" t="s">
        <v>779</v>
      </c>
    </row>
    <row r="54" spans="5:38" x14ac:dyDescent="0.3">
      <c r="E54" s="148">
        <v>2</v>
      </c>
      <c r="F54" s="91" t="s">
        <v>780</v>
      </c>
      <c r="G54" s="91" t="s">
        <v>574</v>
      </c>
      <c r="H54" s="91" t="s">
        <v>575</v>
      </c>
      <c r="I54" s="91" t="s">
        <v>781</v>
      </c>
      <c r="J54" s="98">
        <v>43565</v>
      </c>
      <c r="K54" s="98">
        <v>43574</v>
      </c>
      <c r="L54" s="83">
        <v>1319415</v>
      </c>
      <c r="M54" s="151" t="s">
        <v>782</v>
      </c>
      <c r="N54" s="83" t="s">
        <v>578</v>
      </c>
      <c r="O54" s="83" t="s">
        <v>698</v>
      </c>
      <c r="P54" s="83" t="s">
        <v>749</v>
      </c>
      <c r="Q54" s="152">
        <v>-10000</v>
      </c>
      <c r="R54" s="83" t="s">
        <v>580</v>
      </c>
      <c r="S54" s="83" t="s">
        <v>581</v>
      </c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151" t="s">
        <v>783</v>
      </c>
      <c r="AE54" s="154" t="s">
        <v>997</v>
      </c>
      <c r="AF54" s="83" t="s">
        <v>737</v>
      </c>
      <c r="AG54" s="101" t="s">
        <v>784</v>
      </c>
      <c r="AH54" s="77" t="s">
        <v>587</v>
      </c>
      <c r="AI54" s="77" t="s">
        <v>715</v>
      </c>
      <c r="AJ54" s="77" t="s">
        <v>725</v>
      </c>
      <c r="AK54" s="77"/>
      <c r="AL54" s="151" t="s">
        <v>785</v>
      </c>
    </row>
    <row r="55" spans="5:38" x14ac:dyDescent="0.3">
      <c r="E55" s="148">
        <v>2</v>
      </c>
      <c r="F55" s="91" t="s">
        <v>786</v>
      </c>
      <c r="G55" s="91" t="s">
        <v>574</v>
      </c>
      <c r="H55" s="91" t="s">
        <v>575</v>
      </c>
      <c r="I55" s="91" t="s">
        <v>787</v>
      </c>
      <c r="J55" s="98">
        <v>43595</v>
      </c>
      <c r="K55" s="98">
        <v>43617</v>
      </c>
      <c r="L55" s="83">
        <v>1321549</v>
      </c>
      <c r="M55" s="151" t="s">
        <v>788</v>
      </c>
      <c r="N55" s="83" t="s">
        <v>578</v>
      </c>
      <c r="O55" s="83" t="s">
        <v>698</v>
      </c>
      <c r="P55" s="83" t="s">
        <v>789</v>
      </c>
      <c r="Q55" s="152">
        <v>-280000</v>
      </c>
      <c r="R55" s="83" t="s">
        <v>580</v>
      </c>
      <c r="S55" s="83" t="s">
        <v>581</v>
      </c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151" t="s">
        <v>790</v>
      </c>
      <c r="AE55" s="154" t="s">
        <v>997</v>
      </c>
      <c r="AF55" s="83" t="s">
        <v>77</v>
      </c>
      <c r="AG55" s="101" t="s">
        <v>791</v>
      </c>
      <c r="AH55" s="77" t="s">
        <v>587</v>
      </c>
      <c r="AI55" s="77" t="s">
        <v>715</v>
      </c>
      <c r="AJ55" s="77" t="s">
        <v>725</v>
      </c>
      <c r="AK55" s="77"/>
      <c r="AL55" s="151" t="s">
        <v>792</v>
      </c>
    </row>
    <row r="56" spans="5:38" x14ac:dyDescent="0.3">
      <c r="E56" s="148">
        <v>2</v>
      </c>
      <c r="F56" s="91" t="s">
        <v>793</v>
      </c>
      <c r="G56" s="91" t="s">
        <v>574</v>
      </c>
      <c r="H56" s="91" t="s">
        <v>575</v>
      </c>
      <c r="I56" s="91" t="s">
        <v>794</v>
      </c>
      <c r="J56" s="98">
        <v>43621</v>
      </c>
      <c r="K56" s="98">
        <v>43626</v>
      </c>
      <c r="L56" s="83">
        <v>1322002</v>
      </c>
      <c r="M56" s="151" t="s">
        <v>795</v>
      </c>
      <c r="N56" s="83" t="s">
        <v>578</v>
      </c>
      <c r="O56" s="83" t="s">
        <v>698</v>
      </c>
      <c r="P56" s="83" t="s">
        <v>749</v>
      </c>
      <c r="Q56" s="152">
        <v>-10000</v>
      </c>
      <c r="R56" s="83" t="s">
        <v>580</v>
      </c>
      <c r="S56" s="83" t="s">
        <v>581</v>
      </c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151" t="s">
        <v>760</v>
      </c>
      <c r="AE56" s="154" t="s">
        <v>997</v>
      </c>
      <c r="AF56" s="83" t="s">
        <v>737</v>
      </c>
      <c r="AG56" s="101" t="s">
        <v>796</v>
      </c>
      <c r="AH56" s="77" t="s">
        <v>587</v>
      </c>
      <c r="AI56" s="77" t="s">
        <v>715</v>
      </c>
      <c r="AJ56" s="77" t="s">
        <v>725</v>
      </c>
      <c r="AK56" s="77"/>
      <c r="AL56" s="151" t="s">
        <v>797</v>
      </c>
    </row>
    <row r="57" spans="5:38" hidden="1" x14ac:dyDescent="0.3">
      <c r="E57" s="148">
        <v>2</v>
      </c>
      <c r="F57" s="91" t="s">
        <v>798</v>
      </c>
      <c r="G57" s="91" t="s">
        <v>574</v>
      </c>
      <c r="H57" s="91" t="s">
        <v>575</v>
      </c>
      <c r="I57" s="91" t="s">
        <v>799</v>
      </c>
      <c r="J57" s="98">
        <v>43580</v>
      </c>
      <c r="K57" s="98">
        <v>43662</v>
      </c>
      <c r="L57" s="83">
        <v>4062190</v>
      </c>
      <c r="M57" s="151" t="s">
        <v>800</v>
      </c>
      <c r="N57" s="83" t="s">
        <v>578</v>
      </c>
      <c r="O57" s="83" t="s">
        <v>698</v>
      </c>
      <c r="P57" s="83" t="s">
        <v>730</v>
      </c>
      <c r="Q57" s="152">
        <v>-15000</v>
      </c>
      <c r="R57" s="83" t="s">
        <v>580</v>
      </c>
      <c r="S57" s="83" t="s">
        <v>581</v>
      </c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151" t="s">
        <v>801</v>
      </c>
      <c r="AE57" s="154" t="s">
        <v>994</v>
      </c>
      <c r="AF57" s="83" t="s">
        <v>77</v>
      </c>
      <c r="AG57" s="102" t="s">
        <v>802</v>
      </c>
      <c r="AH57" s="83" t="s">
        <v>587</v>
      </c>
      <c r="AI57" s="100" t="s">
        <v>588</v>
      </c>
      <c r="AJ57" s="83" t="s">
        <v>725</v>
      </c>
      <c r="AK57" s="83"/>
      <c r="AL57" s="157" t="s">
        <v>803</v>
      </c>
    </row>
    <row r="58" spans="5:38" x14ac:dyDescent="0.3">
      <c r="E58" s="148">
        <v>2</v>
      </c>
      <c r="F58" s="91" t="s">
        <v>804</v>
      </c>
      <c r="G58" s="91" t="s">
        <v>574</v>
      </c>
      <c r="H58" s="91" t="s">
        <v>575</v>
      </c>
      <c r="I58" s="91" t="s">
        <v>758</v>
      </c>
      <c r="J58" s="98">
        <v>43602</v>
      </c>
      <c r="K58" s="98">
        <v>43612</v>
      </c>
      <c r="L58" s="83">
        <v>4065563</v>
      </c>
      <c r="M58" s="151" t="s">
        <v>805</v>
      </c>
      <c r="N58" s="83" t="s">
        <v>578</v>
      </c>
      <c r="O58" s="83" t="s">
        <v>698</v>
      </c>
      <c r="P58" s="83" t="s">
        <v>789</v>
      </c>
      <c r="Q58" s="152">
        <v>-30000</v>
      </c>
      <c r="R58" s="83" t="s">
        <v>580</v>
      </c>
      <c r="S58" s="83" t="s">
        <v>581</v>
      </c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151" t="s">
        <v>760</v>
      </c>
      <c r="AE58" s="154" t="s">
        <v>997</v>
      </c>
      <c r="AF58" s="83" t="s">
        <v>737</v>
      </c>
      <c r="AG58" s="101" t="s">
        <v>806</v>
      </c>
      <c r="AH58" s="77" t="s">
        <v>587</v>
      </c>
      <c r="AI58" s="77" t="s">
        <v>715</v>
      </c>
      <c r="AJ58" s="77" t="s">
        <v>725</v>
      </c>
      <c r="AK58" s="77"/>
      <c r="AL58" s="151" t="s">
        <v>807</v>
      </c>
    </row>
    <row r="59" spans="5:38" x14ac:dyDescent="0.3">
      <c r="E59" s="148">
        <v>2</v>
      </c>
      <c r="F59" s="91" t="s">
        <v>808</v>
      </c>
      <c r="G59" s="91" t="s">
        <v>574</v>
      </c>
      <c r="H59" s="91" t="s">
        <v>575</v>
      </c>
      <c r="I59" s="91" t="s">
        <v>809</v>
      </c>
      <c r="J59" s="98">
        <v>43474</v>
      </c>
      <c r="K59" s="98">
        <v>43480</v>
      </c>
      <c r="L59" s="83">
        <v>4067878</v>
      </c>
      <c r="M59" s="151" t="s">
        <v>810</v>
      </c>
      <c r="N59" s="83" t="s">
        <v>578</v>
      </c>
      <c r="O59" s="83" t="s">
        <v>698</v>
      </c>
      <c r="P59" s="83" t="s">
        <v>811</v>
      </c>
      <c r="Q59" s="152">
        <v>-5000</v>
      </c>
      <c r="R59" s="83" t="s">
        <v>580</v>
      </c>
      <c r="S59" s="83" t="s">
        <v>581</v>
      </c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151" t="s">
        <v>812</v>
      </c>
      <c r="AE59" s="154" t="s">
        <v>997</v>
      </c>
      <c r="AF59" s="83" t="s">
        <v>737</v>
      </c>
      <c r="AG59" s="101" t="s">
        <v>813</v>
      </c>
      <c r="AH59" s="77" t="s">
        <v>587</v>
      </c>
      <c r="AI59" s="77" t="s">
        <v>602</v>
      </c>
      <c r="AJ59" s="77" t="s">
        <v>725</v>
      </c>
      <c r="AK59" s="77"/>
      <c r="AL59" s="151" t="s">
        <v>814</v>
      </c>
    </row>
    <row r="60" spans="5:38" x14ac:dyDescent="0.3">
      <c r="E60" s="148">
        <v>2</v>
      </c>
      <c r="F60" s="91" t="s">
        <v>815</v>
      </c>
      <c r="G60" s="91" t="s">
        <v>574</v>
      </c>
      <c r="H60" s="91" t="s">
        <v>575</v>
      </c>
      <c r="I60" s="91" t="s">
        <v>816</v>
      </c>
      <c r="J60" s="98">
        <v>43710</v>
      </c>
      <c r="K60" s="98">
        <v>43717</v>
      </c>
      <c r="L60" s="83">
        <v>1325489</v>
      </c>
      <c r="M60" s="151" t="s">
        <v>817</v>
      </c>
      <c r="N60" s="83" t="s">
        <v>578</v>
      </c>
      <c r="O60" s="83" t="s">
        <v>698</v>
      </c>
      <c r="P60" s="83" t="s">
        <v>811</v>
      </c>
      <c r="Q60" s="152">
        <v>-15000</v>
      </c>
      <c r="R60" s="83" t="s">
        <v>580</v>
      </c>
      <c r="S60" s="83" t="s">
        <v>581</v>
      </c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151" t="s">
        <v>760</v>
      </c>
      <c r="AE60" s="154" t="s">
        <v>997</v>
      </c>
      <c r="AF60" s="83" t="s">
        <v>77</v>
      </c>
      <c r="AG60" s="99">
        <v>42631131</v>
      </c>
      <c r="AH60" s="83" t="s">
        <v>587</v>
      </c>
      <c r="AI60" s="100" t="s">
        <v>715</v>
      </c>
      <c r="AJ60" s="83" t="s">
        <v>725</v>
      </c>
      <c r="AK60" s="83"/>
      <c r="AL60" s="157" t="s">
        <v>818</v>
      </c>
    </row>
    <row r="61" spans="5:38" hidden="1" x14ac:dyDescent="0.3">
      <c r="E61" s="148">
        <v>2</v>
      </c>
      <c r="F61" s="91" t="s">
        <v>819</v>
      </c>
      <c r="G61" s="91" t="s">
        <v>574</v>
      </c>
      <c r="H61" s="91" t="s">
        <v>575</v>
      </c>
      <c r="I61" s="91" t="s">
        <v>820</v>
      </c>
      <c r="J61" s="98">
        <v>43683</v>
      </c>
      <c r="K61" s="98">
        <v>43717</v>
      </c>
      <c r="L61" s="83">
        <v>1325489</v>
      </c>
      <c r="M61" s="151" t="s">
        <v>817</v>
      </c>
      <c r="N61" s="83" t="s">
        <v>578</v>
      </c>
      <c r="O61" s="83" t="s">
        <v>698</v>
      </c>
      <c r="P61" s="83" t="s">
        <v>730</v>
      </c>
      <c r="Q61" s="152">
        <v>-20000</v>
      </c>
      <c r="R61" s="83" t="s">
        <v>580</v>
      </c>
      <c r="S61" s="83" t="s">
        <v>581</v>
      </c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151" t="s">
        <v>821</v>
      </c>
      <c r="AE61" s="154" t="s">
        <v>994</v>
      </c>
      <c r="AF61" s="83" t="s">
        <v>77</v>
      </c>
      <c r="AG61" s="99">
        <v>42631131</v>
      </c>
      <c r="AH61" s="83" t="s">
        <v>587</v>
      </c>
      <c r="AI61" s="100" t="s">
        <v>715</v>
      </c>
      <c r="AJ61" s="83" t="s">
        <v>725</v>
      </c>
      <c r="AK61" s="83"/>
      <c r="AL61" s="157" t="s">
        <v>818</v>
      </c>
    </row>
    <row r="62" spans="5:38" x14ac:dyDescent="0.3">
      <c r="E62" s="148">
        <v>2</v>
      </c>
      <c r="F62" s="91" t="s">
        <v>822</v>
      </c>
      <c r="G62" s="91" t="s">
        <v>574</v>
      </c>
      <c r="H62" s="91" t="s">
        <v>575</v>
      </c>
      <c r="I62" s="91" t="s">
        <v>823</v>
      </c>
      <c r="J62" s="103">
        <v>43641</v>
      </c>
      <c r="K62" s="98">
        <v>43661</v>
      </c>
      <c r="L62" s="104">
        <v>1306833</v>
      </c>
      <c r="M62" s="158" t="s">
        <v>824</v>
      </c>
      <c r="N62" s="105"/>
      <c r="P62" s="105">
        <v>48230000</v>
      </c>
      <c r="Q62" s="159">
        <v>-48000</v>
      </c>
      <c r="R62" s="104" t="s">
        <v>580</v>
      </c>
      <c r="S62" s="104" t="s">
        <v>581</v>
      </c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58" t="s">
        <v>825</v>
      </c>
      <c r="AE62" s="154" t="s">
        <v>997</v>
      </c>
      <c r="AF62" s="107" t="s">
        <v>826</v>
      </c>
      <c r="AG62" s="108">
        <v>38934561</v>
      </c>
      <c r="AH62" s="109" t="s">
        <v>827</v>
      </c>
      <c r="AI62" s="100"/>
      <c r="AJ62" s="109" t="s">
        <v>603</v>
      </c>
      <c r="AK62" s="160"/>
      <c r="AL62" s="158" t="s">
        <v>824</v>
      </c>
    </row>
    <row r="63" spans="5:38" x14ac:dyDescent="0.3">
      <c r="E63" s="148">
        <v>2</v>
      </c>
      <c r="F63" s="91" t="s">
        <v>828</v>
      </c>
      <c r="G63" s="91" t="s">
        <v>574</v>
      </c>
      <c r="H63" s="91" t="s">
        <v>575</v>
      </c>
      <c r="I63" s="91" t="s">
        <v>829</v>
      </c>
      <c r="J63" s="88">
        <v>43577</v>
      </c>
      <c r="K63" s="88">
        <v>43580</v>
      </c>
      <c r="L63" s="83">
        <v>1319696</v>
      </c>
      <c r="M63" s="151" t="s">
        <v>830</v>
      </c>
      <c r="N63" s="83" t="s">
        <v>578</v>
      </c>
      <c r="O63" s="83" t="s">
        <v>698</v>
      </c>
      <c r="P63" s="83" t="s">
        <v>749</v>
      </c>
      <c r="Q63" s="152">
        <v>-20000</v>
      </c>
      <c r="R63" s="83" t="s">
        <v>580</v>
      </c>
      <c r="S63" s="83" t="s">
        <v>581</v>
      </c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151" t="s">
        <v>831</v>
      </c>
      <c r="AE63" s="154" t="s">
        <v>997</v>
      </c>
      <c r="AF63" s="83" t="s">
        <v>77</v>
      </c>
      <c r="AG63" s="101" t="s">
        <v>832</v>
      </c>
      <c r="AH63" s="77" t="s">
        <v>587</v>
      </c>
      <c r="AI63" s="100" t="s">
        <v>715</v>
      </c>
      <c r="AJ63" s="83" t="s">
        <v>725</v>
      </c>
      <c r="AK63" s="83"/>
      <c r="AL63" s="151" t="s">
        <v>833</v>
      </c>
    </row>
    <row r="64" spans="5:38" hidden="1" x14ac:dyDescent="0.3"/>
    <row r="65" spans="5:38" hidden="1" x14ac:dyDescent="0.3"/>
    <row r="66" spans="5:38" hidden="1" x14ac:dyDescent="0.3"/>
    <row r="67" spans="5:38" hidden="1" x14ac:dyDescent="0.3"/>
    <row r="68" spans="5:38" hidden="1" x14ac:dyDescent="0.3"/>
    <row r="69" spans="5:38" hidden="1" x14ac:dyDescent="0.3"/>
    <row r="70" spans="5:38" hidden="1" x14ac:dyDescent="0.3"/>
    <row r="71" spans="5:38" ht="54" hidden="1" x14ac:dyDescent="0.3">
      <c r="G71" s="110" t="s">
        <v>541</v>
      </c>
      <c r="H71" s="74" t="s">
        <v>542</v>
      </c>
      <c r="I71" s="110" t="s">
        <v>544</v>
      </c>
      <c r="J71" s="110" t="s">
        <v>547</v>
      </c>
      <c r="M71" s="151" t="s">
        <v>834</v>
      </c>
      <c r="N71" s="110" t="s">
        <v>545</v>
      </c>
      <c r="O71" s="110" t="s">
        <v>546</v>
      </c>
      <c r="P71" s="110" t="s">
        <v>549</v>
      </c>
      <c r="Q71" s="151" t="s">
        <v>835</v>
      </c>
      <c r="R71" s="74" t="s">
        <v>555</v>
      </c>
      <c r="S71" s="74" t="s">
        <v>718</v>
      </c>
      <c r="T71" s="74" t="s">
        <v>557</v>
      </c>
      <c r="U71" s="74"/>
      <c r="V71" s="74"/>
      <c r="W71" s="74"/>
      <c r="X71" s="74"/>
      <c r="Y71" s="74"/>
      <c r="Z71" s="74"/>
      <c r="AA71" s="74"/>
      <c r="AB71" s="74"/>
      <c r="AC71" s="74"/>
      <c r="AD71" s="151" t="s">
        <v>565</v>
      </c>
      <c r="AE71" s="151"/>
      <c r="AF71" s="111" t="s">
        <v>720</v>
      </c>
      <c r="AG71" s="112" t="s">
        <v>568</v>
      </c>
      <c r="AH71" s="74" t="s">
        <v>569</v>
      </c>
      <c r="AI71" s="74" t="s">
        <v>570</v>
      </c>
      <c r="AJ71" s="74" t="s">
        <v>571</v>
      </c>
      <c r="AK71" s="75"/>
      <c r="AL71" s="150" t="s">
        <v>572</v>
      </c>
    </row>
    <row r="72" spans="5:38" ht="27" hidden="1" x14ac:dyDescent="0.3">
      <c r="E72" s="148">
        <v>3</v>
      </c>
      <c r="G72" s="91" t="s">
        <v>836</v>
      </c>
      <c r="H72" s="91" t="s">
        <v>574</v>
      </c>
      <c r="I72" s="91" t="s">
        <v>837</v>
      </c>
      <c r="J72" s="91">
        <v>1331332</v>
      </c>
      <c r="M72" s="161" t="s">
        <v>838</v>
      </c>
      <c r="N72" s="98">
        <v>43811</v>
      </c>
      <c r="O72" s="98">
        <v>43823</v>
      </c>
      <c r="P72" s="91" t="s">
        <v>578</v>
      </c>
      <c r="Q72" s="162">
        <v>-3816792</v>
      </c>
      <c r="R72" s="91" t="s">
        <v>580</v>
      </c>
      <c r="S72" s="91">
        <v>63101010</v>
      </c>
      <c r="T72" s="91" t="s">
        <v>580</v>
      </c>
      <c r="U72" s="91"/>
      <c r="V72" s="91"/>
      <c r="W72" s="91"/>
      <c r="X72" s="91"/>
      <c r="Y72" s="91"/>
      <c r="Z72" s="91"/>
      <c r="AA72" s="91"/>
      <c r="AB72" s="91"/>
      <c r="AC72" s="91"/>
      <c r="AD72" s="154" t="s">
        <v>839</v>
      </c>
      <c r="AE72" s="154" t="s">
        <v>994</v>
      </c>
      <c r="AG72" s="76">
        <v>35647551</v>
      </c>
      <c r="AH72" s="77" t="s">
        <v>587</v>
      </c>
      <c r="AI72" s="100" t="s">
        <v>840</v>
      </c>
      <c r="AJ72" s="77" t="s">
        <v>725</v>
      </c>
      <c r="AK72" s="77"/>
      <c r="AL72" s="157" t="s">
        <v>841</v>
      </c>
    </row>
    <row r="73" spans="5:38" hidden="1" x14ac:dyDescent="0.3">
      <c r="E73" s="148">
        <v>3</v>
      </c>
      <c r="G73" s="91" t="s">
        <v>842</v>
      </c>
      <c r="H73" s="91" t="s">
        <v>574</v>
      </c>
      <c r="I73" s="91" t="s">
        <v>843</v>
      </c>
      <c r="J73" s="91">
        <v>1331078</v>
      </c>
      <c r="M73" s="154" t="s">
        <v>844</v>
      </c>
      <c r="N73" s="98">
        <v>43790</v>
      </c>
      <c r="O73" s="98">
        <v>43815</v>
      </c>
      <c r="P73" s="91" t="s">
        <v>578</v>
      </c>
      <c r="Q73" s="162">
        <v>-16200</v>
      </c>
      <c r="R73" s="91" t="s">
        <v>580</v>
      </c>
      <c r="S73" s="91">
        <v>63101010</v>
      </c>
      <c r="T73" s="91" t="s">
        <v>580</v>
      </c>
      <c r="U73" s="91"/>
      <c r="V73" s="91"/>
      <c r="W73" s="91"/>
      <c r="X73" s="91"/>
      <c r="Y73" s="91"/>
      <c r="Z73" s="91"/>
      <c r="AA73" s="91"/>
      <c r="AB73" s="91"/>
      <c r="AC73" s="91"/>
      <c r="AD73" s="154" t="s">
        <v>845</v>
      </c>
      <c r="AE73" s="154" t="s">
        <v>994</v>
      </c>
      <c r="AG73" s="76">
        <v>42153973</v>
      </c>
      <c r="AH73" s="77" t="s">
        <v>587</v>
      </c>
      <c r="AI73" s="100" t="s">
        <v>840</v>
      </c>
      <c r="AJ73" s="77" t="s">
        <v>725</v>
      </c>
      <c r="AK73" s="77"/>
      <c r="AL73" s="157" t="s">
        <v>846</v>
      </c>
    </row>
    <row r="74" spans="5:38" x14ac:dyDescent="0.3">
      <c r="E74" s="148">
        <v>3</v>
      </c>
      <c r="G74" s="91" t="s">
        <v>847</v>
      </c>
      <c r="H74" s="91" t="s">
        <v>574</v>
      </c>
      <c r="I74" s="91" t="s">
        <v>848</v>
      </c>
      <c r="J74" s="91">
        <v>4064617</v>
      </c>
      <c r="M74" s="154" t="s">
        <v>849</v>
      </c>
      <c r="N74" s="98">
        <v>43710</v>
      </c>
      <c r="O74" s="98">
        <v>43810</v>
      </c>
      <c r="P74" s="91" t="s">
        <v>578</v>
      </c>
      <c r="Q74" s="162">
        <v>-30000</v>
      </c>
      <c r="R74" s="91" t="s">
        <v>580</v>
      </c>
      <c r="S74" s="91">
        <v>63101010</v>
      </c>
      <c r="T74" s="91" t="s">
        <v>580</v>
      </c>
      <c r="U74" s="91"/>
      <c r="V74" s="91"/>
      <c r="W74" s="91"/>
      <c r="X74" s="91"/>
      <c r="Y74" s="91"/>
      <c r="Z74" s="91"/>
      <c r="AA74" s="91"/>
      <c r="AB74" s="91"/>
      <c r="AC74" s="91"/>
      <c r="AD74" s="154" t="s">
        <v>760</v>
      </c>
      <c r="AE74" s="154" t="s">
        <v>997</v>
      </c>
      <c r="AG74" s="76">
        <v>34431725</v>
      </c>
      <c r="AH74" s="77" t="s">
        <v>587</v>
      </c>
      <c r="AI74" s="100" t="s">
        <v>850</v>
      </c>
      <c r="AJ74" s="77" t="s">
        <v>725</v>
      </c>
      <c r="AK74" s="77"/>
      <c r="AL74" s="157" t="s">
        <v>851</v>
      </c>
    </row>
    <row r="75" spans="5:38" x14ac:dyDescent="0.3">
      <c r="E75" s="148">
        <v>3</v>
      </c>
      <c r="G75" s="91" t="s">
        <v>852</v>
      </c>
      <c r="H75" s="91" t="s">
        <v>574</v>
      </c>
      <c r="I75" s="91" t="s">
        <v>853</v>
      </c>
      <c r="J75" s="91">
        <v>4064732</v>
      </c>
      <c r="M75" s="154" t="s">
        <v>854</v>
      </c>
      <c r="N75" s="98">
        <v>43777</v>
      </c>
      <c r="O75" s="98">
        <v>43793</v>
      </c>
      <c r="P75" s="91" t="s">
        <v>578</v>
      </c>
      <c r="Q75" s="162">
        <v>-5000</v>
      </c>
      <c r="R75" s="91" t="s">
        <v>580</v>
      </c>
      <c r="S75" s="91">
        <v>63101010</v>
      </c>
      <c r="T75" s="91" t="s">
        <v>580</v>
      </c>
      <c r="U75" s="91"/>
      <c r="V75" s="91"/>
      <c r="W75" s="91"/>
      <c r="X75" s="91"/>
      <c r="Y75" s="91"/>
      <c r="Z75" s="91"/>
      <c r="AA75" s="91"/>
      <c r="AB75" s="91"/>
      <c r="AC75" s="91"/>
      <c r="AD75" s="154" t="s">
        <v>855</v>
      </c>
      <c r="AE75" s="154" t="s">
        <v>997</v>
      </c>
      <c r="AG75" s="76">
        <v>25826362</v>
      </c>
      <c r="AH75" s="77" t="s">
        <v>587</v>
      </c>
      <c r="AI75" s="100" t="s">
        <v>715</v>
      </c>
      <c r="AJ75" s="77" t="s">
        <v>725</v>
      </c>
      <c r="AK75" s="77"/>
      <c r="AL75" s="157" t="s">
        <v>856</v>
      </c>
    </row>
    <row r="76" spans="5:38" hidden="1" x14ac:dyDescent="0.3">
      <c r="E76" s="148">
        <v>3</v>
      </c>
      <c r="G76" s="91" t="s">
        <v>857</v>
      </c>
      <c r="H76" s="91" t="s">
        <v>574</v>
      </c>
      <c r="I76" s="91" t="s">
        <v>858</v>
      </c>
      <c r="J76" s="91">
        <v>1299369</v>
      </c>
      <c r="M76" s="154" t="s">
        <v>729</v>
      </c>
      <c r="N76" s="98">
        <v>43776</v>
      </c>
      <c r="O76" s="98">
        <v>43791</v>
      </c>
      <c r="P76" s="91" t="s">
        <v>578</v>
      </c>
      <c r="Q76" s="162">
        <v>-115000</v>
      </c>
      <c r="R76" s="91" t="s">
        <v>580</v>
      </c>
      <c r="S76" s="91">
        <v>63101010</v>
      </c>
      <c r="T76" s="91" t="s">
        <v>580</v>
      </c>
      <c r="U76" s="91"/>
      <c r="V76" s="91"/>
      <c r="W76" s="91"/>
      <c r="X76" s="91"/>
      <c r="Y76" s="91"/>
      <c r="Z76" s="91"/>
      <c r="AA76" s="91"/>
      <c r="AB76" s="91"/>
      <c r="AC76" s="91"/>
      <c r="AD76" s="154" t="s">
        <v>731</v>
      </c>
      <c r="AE76" s="154" t="s">
        <v>994</v>
      </c>
      <c r="AG76" s="76">
        <v>21508292</v>
      </c>
      <c r="AH76" s="77" t="s">
        <v>587</v>
      </c>
      <c r="AI76" s="100" t="s">
        <v>840</v>
      </c>
      <c r="AJ76" s="77" t="s">
        <v>725</v>
      </c>
      <c r="AK76" s="77"/>
      <c r="AL76" s="157" t="s">
        <v>733</v>
      </c>
    </row>
    <row r="77" spans="5:38" x14ac:dyDescent="0.3">
      <c r="E77" s="148">
        <v>3</v>
      </c>
      <c r="G77" s="91" t="s">
        <v>859</v>
      </c>
      <c r="H77" s="91" t="s">
        <v>574</v>
      </c>
      <c r="I77" s="91" t="s">
        <v>816</v>
      </c>
      <c r="J77" s="91">
        <v>1299411</v>
      </c>
      <c r="M77" s="154" t="s">
        <v>735</v>
      </c>
      <c r="N77" s="98">
        <v>43776</v>
      </c>
      <c r="O77" s="98">
        <v>43788</v>
      </c>
      <c r="P77" s="91" t="s">
        <v>578</v>
      </c>
      <c r="Q77" s="162">
        <v>-60000</v>
      </c>
      <c r="R77" s="91" t="s">
        <v>580</v>
      </c>
      <c r="S77" s="91">
        <v>63101010</v>
      </c>
      <c r="T77" s="91" t="s">
        <v>580</v>
      </c>
      <c r="U77" s="91"/>
      <c r="V77" s="91"/>
      <c r="W77" s="91"/>
      <c r="X77" s="91"/>
      <c r="Y77" s="91"/>
      <c r="Z77" s="91"/>
      <c r="AA77" s="91"/>
      <c r="AB77" s="91"/>
      <c r="AC77" s="91"/>
      <c r="AD77" s="154" t="s">
        <v>860</v>
      </c>
      <c r="AE77" s="154" t="s">
        <v>997</v>
      </c>
      <c r="AG77" s="76">
        <v>21660887</v>
      </c>
      <c r="AH77" s="77" t="s">
        <v>587</v>
      </c>
      <c r="AI77" s="100" t="s">
        <v>850</v>
      </c>
      <c r="AJ77" s="77" t="s">
        <v>725</v>
      </c>
      <c r="AK77" s="77"/>
      <c r="AL77" s="157" t="s">
        <v>738</v>
      </c>
    </row>
    <row r="78" spans="5:38" x14ac:dyDescent="0.3">
      <c r="E78" s="148">
        <v>3</v>
      </c>
      <c r="G78" s="91" t="s">
        <v>861</v>
      </c>
      <c r="H78" s="91" t="s">
        <v>574</v>
      </c>
      <c r="I78" s="91" t="s">
        <v>641</v>
      </c>
      <c r="J78" s="91">
        <v>1312646</v>
      </c>
      <c r="M78" s="154" t="s">
        <v>862</v>
      </c>
      <c r="N78" s="98">
        <v>43770</v>
      </c>
      <c r="O78" s="98">
        <v>43781</v>
      </c>
      <c r="P78" s="91" t="s">
        <v>578</v>
      </c>
      <c r="Q78" s="162">
        <v>-10000</v>
      </c>
      <c r="R78" s="91" t="s">
        <v>580</v>
      </c>
      <c r="S78" s="91">
        <v>63101010</v>
      </c>
      <c r="T78" s="91" t="s">
        <v>580</v>
      </c>
      <c r="U78" s="91"/>
      <c r="V78" s="91"/>
      <c r="W78" s="91"/>
      <c r="X78" s="91"/>
      <c r="Y78" s="91"/>
      <c r="Z78" s="91"/>
      <c r="AA78" s="91"/>
      <c r="AB78" s="91"/>
      <c r="AC78" s="91"/>
      <c r="AD78" s="154" t="s">
        <v>855</v>
      </c>
      <c r="AE78" s="154" t="s">
        <v>997</v>
      </c>
      <c r="AG78" s="76">
        <v>42477448</v>
      </c>
      <c r="AH78" s="77" t="s">
        <v>587</v>
      </c>
      <c r="AI78" s="100" t="s">
        <v>850</v>
      </c>
      <c r="AJ78" s="77" t="s">
        <v>725</v>
      </c>
      <c r="AK78" s="77"/>
      <c r="AL78" s="157" t="s">
        <v>863</v>
      </c>
    </row>
    <row r="79" spans="5:38" x14ac:dyDescent="0.3">
      <c r="E79" s="148">
        <v>3</v>
      </c>
      <c r="G79" s="91" t="s">
        <v>864</v>
      </c>
      <c r="H79" s="91" t="s">
        <v>574</v>
      </c>
      <c r="I79" s="91" t="s">
        <v>865</v>
      </c>
      <c r="J79" s="91">
        <v>1328838</v>
      </c>
      <c r="M79" s="154" t="s">
        <v>866</v>
      </c>
      <c r="N79" s="98">
        <v>43768</v>
      </c>
      <c r="O79" s="98">
        <v>43776</v>
      </c>
      <c r="P79" s="91" t="s">
        <v>578</v>
      </c>
      <c r="Q79" s="162">
        <v>-4800</v>
      </c>
      <c r="R79" s="91" t="s">
        <v>580</v>
      </c>
      <c r="S79" s="91">
        <v>63101010</v>
      </c>
      <c r="T79" s="91" t="s">
        <v>580</v>
      </c>
      <c r="U79" s="91"/>
      <c r="V79" s="91"/>
      <c r="W79" s="91"/>
      <c r="X79" s="91"/>
      <c r="Y79" s="91"/>
      <c r="Z79" s="91"/>
      <c r="AA79" s="91"/>
      <c r="AB79" s="91"/>
      <c r="AC79" s="91"/>
      <c r="AD79" s="154" t="s">
        <v>760</v>
      </c>
      <c r="AE79" s="154" t="s">
        <v>997</v>
      </c>
      <c r="AG79" s="76">
        <v>33134190</v>
      </c>
      <c r="AH79" s="77" t="s">
        <v>587</v>
      </c>
      <c r="AI79" s="100" t="s">
        <v>715</v>
      </c>
      <c r="AJ79" s="77" t="s">
        <v>725</v>
      </c>
      <c r="AK79" s="77"/>
      <c r="AL79" s="157" t="s">
        <v>867</v>
      </c>
    </row>
    <row r="80" spans="5:38" x14ac:dyDescent="0.3">
      <c r="E80" s="148">
        <v>3</v>
      </c>
      <c r="G80" s="91" t="s">
        <v>868</v>
      </c>
      <c r="H80" s="91" t="s">
        <v>574</v>
      </c>
      <c r="I80" s="91" t="s">
        <v>869</v>
      </c>
      <c r="J80" s="91">
        <v>1328945</v>
      </c>
      <c r="M80" s="154" t="s">
        <v>870</v>
      </c>
      <c r="N80" s="98">
        <v>43747</v>
      </c>
      <c r="O80" s="98">
        <v>43780</v>
      </c>
      <c r="P80" s="91" t="s">
        <v>578</v>
      </c>
      <c r="Q80" s="162">
        <v>-20000</v>
      </c>
      <c r="R80" s="91" t="s">
        <v>580</v>
      </c>
      <c r="S80" s="91">
        <v>63101010</v>
      </c>
      <c r="T80" s="91" t="s">
        <v>580</v>
      </c>
      <c r="U80" s="91"/>
      <c r="V80" s="91"/>
      <c r="W80" s="91"/>
      <c r="X80" s="91"/>
      <c r="Y80" s="91"/>
      <c r="Z80" s="91"/>
      <c r="AA80" s="91"/>
      <c r="AB80" s="91"/>
      <c r="AC80" s="91"/>
      <c r="AD80" s="154" t="s">
        <v>855</v>
      </c>
      <c r="AE80" s="154" t="s">
        <v>997</v>
      </c>
      <c r="AG80" s="76">
        <v>26325283</v>
      </c>
      <c r="AH80" s="77" t="s">
        <v>587</v>
      </c>
      <c r="AI80" s="100" t="s">
        <v>850</v>
      </c>
      <c r="AJ80" s="77" t="s">
        <v>725</v>
      </c>
      <c r="AK80" s="77"/>
      <c r="AL80" s="157" t="s">
        <v>871</v>
      </c>
    </row>
    <row r="81" spans="5:38" x14ac:dyDescent="0.3">
      <c r="E81" s="148">
        <v>3</v>
      </c>
      <c r="G81" s="91" t="s">
        <v>872</v>
      </c>
      <c r="H81" s="91" t="s">
        <v>574</v>
      </c>
      <c r="I81" s="91" t="s">
        <v>873</v>
      </c>
      <c r="J81" s="91">
        <v>1312773</v>
      </c>
      <c r="M81" s="154" t="s">
        <v>874</v>
      </c>
      <c r="N81" s="98">
        <v>43762</v>
      </c>
      <c r="O81" s="98">
        <v>43776</v>
      </c>
      <c r="P81" s="91" t="s">
        <v>578</v>
      </c>
      <c r="Q81" s="162">
        <v>-35000</v>
      </c>
      <c r="R81" s="91" t="s">
        <v>580</v>
      </c>
      <c r="S81" s="91">
        <v>63101010</v>
      </c>
      <c r="T81" s="91" t="s">
        <v>580</v>
      </c>
      <c r="U81" s="91"/>
      <c r="V81" s="91"/>
      <c r="W81" s="91"/>
      <c r="X81" s="91"/>
      <c r="Y81" s="91"/>
      <c r="Z81" s="91"/>
      <c r="AA81" s="91"/>
      <c r="AB81" s="91"/>
      <c r="AC81" s="91"/>
      <c r="AD81" s="154" t="s">
        <v>855</v>
      </c>
      <c r="AE81" s="154" t="s">
        <v>997</v>
      </c>
      <c r="AG81" s="76">
        <v>40754892</v>
      </c>
      <c r="AH81" s="77" t="s">
        <v>587</v>
      </c>
      <c r="AI81" s="100" t="s">
        <v>850</v>
      </c>
      <c r="AJ81" s="77" t="s">
        <v>725</v>
      </c>
      <c r="AK81" s="77"/>
      <c r="AL81" s="157" t="s">
        <v>875</v>
      </c>
    </row>
    <row r="82" spans="5:38" x14ac:dyDescent="0.3">
      <c r="E82" s="148">
        <v>3</v>
      </c>
      <c r="G82" s="91" t="s">
        <v>876</v>
      </c>
      <c r="H82" s="91" t="s">
        <v>574</v>
      </c>
      <c r="I82" s="91" t="s">
        <v>877</v>
      </c>
      <c r="J82" s="91">
        <v>1307089</v>
      </c>
      <c r="M82" s="154" t="s">
        <v>878</v>
      </c>
      <c r="N82" s="98">
        <v>43763</v>
      </c>
      <c r="O82" s="98">
        <v>43775</v>
      </c>
      <c r="P82" s="91" t="s">
        <v>578</v>
      </c>
      <c r="Q82" s="162">
        <v>-40000</v>
      </c>
      <c r="R82" s="91" t="s">
        <v>580</v>
      </c>
      <c r="S82" s="91">
        <v>63101010</v>
      </c>
      <c r="T82" s="91" t="s">
        <v>580</v>
      </c>
      <c r="U82" s="91"/>
      <c r="V82" s="91"/>
      <c r="W82" s="91"/>
      <c r="X82" s="91"/>
      <c r="Y82" s="91"/>
      <c r="Z82" s="91"/>
      <c r="AA82" s="91"/>
      <c r="AB82" s="91"/>
      <c r="AC82" s="91"/>
      <c r="AD82" s="154" t="s">
        <v>760</v>
      </c>
      <c r="AE82" s="154" t="s">
        <v>997</v>
      </c>
      <c r="AG82" s="76">
        <v>41321588</v>
      </c>
      <c r="AH82" s="77" t="s">
        <v>587</v>
      </c>
      <c r="AI82" s="100" t="s">
        <v>850</v>
      </c>
      <c r="AJ82" s="77" t="s">
        <v>725</v>
      </c>
      <c r="AK82" s="77"/>
      <c r="AL82" s="157" t="s">
        <v>879</v>
      </c>
    </row>
    <row r="83" spans="5:38" hidden="1" x14ac:dyDescent="0.3">
      <c r="E83" s="148">
        <v>3</v>
      </c>
      <c r="G83" s="91" t="s">
        <v>880</v>
      </c>
      <c r="H83" s="91" t="s">
        <v>574</v>
      </c>
      <c r="I83" s="91" t="s">
        <v>881</v>
      </c>
      <c r="J83" s="91">
        <v>1312324</v>
      </c>
      <c r="M83" s="154" t="s">
        <v>882</v>
      </c>
      <c r="N83" s="98">
        <v>43682</v>
      </c>
      <c r="O83" s="98">
        <v>43762</v>
      </c>
      <c r="P83" s="91" t="s">
        <v>578</v>
      </c>
      <c r="Q83" s="162">
        <v>-568895.21</v>
      </c>
      <c r="R83" s="91" t="s">
        <v>580</v>
      </c>
      <c r="S83" s="91">
        <v>63101010</v>
      </c>
      <c r="T83" s="91" t="s">
        <v>580</v>
      </c>
      <c r="U83" s="91"/>
      <c r="V83" s="91"/>
      <c r="W83" s="91"/>
      <c r="X83" s="91"/>
      <c r="Y83" s="91"/>
      <c r="Z83" s="91"/>
      <c r="AA83" s="91"/>
      <c r="AB83" s="91"/>
      <c r="AC83" s="91"/>
      <c r="AD83" s="154" t="s">
        <v>883</v>
      </c>
      <c r="AE83" s="154" t="s">
        <v>998</v>
      </c>
      <c r="AG83" s="76">
        <v>21642228</v>
      </c>
      <c r="AH83" s="115" t="s">
        <v>827</v>
      </c>
      <c r="AI83" s="100"/>
      <c r="AJ83" s="77" t="s">
        <v>603</v>
      </c>
      <c r="AK83" s="77"/>
      <c r="AL83" s="157" t="s">
        <v>882</v>
      </c>
    </row>
    <row r="84" spans="5:38" ht="27" x14ac:dyDescent="0.3">
      <c r="E84" s="148">
        <v>3</v>
      </c>
      <c r="G84" s="91" t="s">
        <v>884</v>
      </c>
      <c r="H84" s="91" t="s">
        <v>574</v>
      </c>
      <c r="I84" s="91" t="s">
        <v>885</v>
      </c>
      <c r="J84" s="91">
        <v>1328948</v>
      </c>
      <c r="M84" s="161" t="s">
        <v>886</v>
      </c>
      <c r="N84" s="98">
        <v>43768</v>
      </c>
      <c r="O84" s="98">
        <v>43780</v>
      </c>
      <c r="P84" s="91" t="s">
        <v>578</v>
      </c>
      <c r="Q84" s="162">
        <v>-25500</v>
      </c>
      <c r="R84" s="91" t="s">
        <v>580</v>
      </c>
      <c r="S84" s="91">
        <v>63101010</v>
      </c>
      <c r="T84" s="91" t="s">
        <v>580</v>
      </c>
      <c r="U84" s="91"/>
      <c r="V84" s="91"/>
      <c r="W84" s="91"/>
      <c r="X84" s="91"/>
      <c r="Y84" s="91"/>
      <c r="Z84" s="91"/>
      <c r="AA84" s="91"/>
      <c r="AB84" s="91"/>
      <c r="AC84" s="91"/>
      <c r="AD84" s="154" t="s">
        <v>855</v>
      </c>
      <c r="AE84" s="154" t="s">
        <v>997</v>
      </c>
      <c r="AG84" s="76">
        <v>43198271</v>
      </c>
      <c r="AH84" s="77" t="s">
        <v>587</v>
      </c>
      <c r="AI84" s="100" t="s">
        <v>850</v>
      </c>
      <c r="AJ84" s="77" t="s">
        <v>725</v>
      </c>
      <c r="AK84" s="77"/>
      <c r="AL84" s="157" t="s">
        <v>887</v>
      </c>
    </row>
    <row r="85" spans="5:38" x14ac:dyDescent="0.3">
      <c r="E85" s="148">
        <v>3</v>
      </c>
      <c r="G85" s="91" t="s">
        <v>888</v>
      </c>
      <c r="H85" s="91" t="s">
        <v>574</v>
      </c>
      <c r="I85" s="91" t="s">
        <v>889</v>
      </c>
      <c r="J85" s="91">
        <v>1299411</v>
      </c>
      <c r="M85" s="154" t="s">
        <v>735</v>
      </c>
      <c r="N85" s="98">
        <v>43746</v>
      </c>
      <c r="O85" s="98">
        <v>43773</v>
      </c>
      <c r="P85" s="91" t="s">
        <v>578</v>
      </c>
      <c r="Q85" s="162">
        <v>-140000</v>
      </c>
      <c r="R85" s="91" t="s">
        <v>580</v>
      </c>
      <c r="S85" s="91">
        <v>63101010</v>
      </c>
      <c r="T85" s="91" t="s">
        <v>580</v>
      </c>
      <c r="U85" s="91"/>
      <c r="V85" s="91"/>
      <c r="W85" s="91"/>
      <c r="X85" s="91"/>
      <c r="Y85" s="91"/>
      <c r="Z85" s="91"/>
      <c r="AA85" s="91"/>
      <c r="AB85" s="91"/>
      <c r="AC85" s="91"/>
      <c r="AD85" s="154" t="s">
        <v>855</v>
      </c>
      <c r="AE85" s="154" t="s">
        <v>997</v>
      </c>
      <c r="AG85" s="76">
        <v>21660887</v>
      </c>
      <c r="AH85" s="77" t="s">
        <v>587</v>
      </c>
      <c r="AI85" s="100" t="s">
        <v>850</v>
      </c>
      <c r="AJ85" s="77" t="s">
        <v>725</v>
      </c>
      <c r="AK85" s="77"/>
      <c r="AL85" s="157" t="s">
        <v>738</v>
      </c>
    </row>
    <row r="86" spans="5:38" x14ac:dyDescent="0.3">
      <c r="E86" s="148">
        <v>3</v>
      </c>
      <c r="G86" s="91" t="s">
        <v>890</v>
      </c>
      <c r="H86" s="91" t="s">
        <v>574</v>
      </c>
      <c r="I86" s="91" t="s">
        <v>891</v>
      </c>
      <c r="J86" s="91">
        <v>1322002</v>
      </c>
      <c r="M86" s="154" t="s">
        <v>795</v>
      </c>
      <c r="N86" s="98">
        <v>43749</v>
      </c>
      <c r="O86" s="98">
        <v>43763</v>
      </c>
      <c r="P86" s="91" t="s">
        <v>578</v>
      </c>
      <c r="Q86" s="162">
        <v>-10000</v>
      </c>
      <c r="R86" s="91" t="s">
        <v>580</v>
      </c>
      <c r="S86" s="91">
        <v>63101010</v>
      </c>
      <c r="T86" s="91" t="s">
        <v>580</v>
      </c>
      <c r="U86" s="91"/>
      <c r="V86" s="91"/>
      <c r="W86" s="91"/>
      <c r="X86" s="91"/>
      <c r="Y86" s="91"/>
      <c r="Z86" s="91"/>
      <c r="AA86" s="91"/>
      <c r="AB86" s="91"/>
      <c r="AC86" s="91"/>
      <c r="AD86" s="154" t="s">
        <v>760</v>
      </c>
      <c r="AE86" s="154" t="s">
        <v>997</v>
      </c>
      <c r="AG86" s="76">
        <v>42477448</v>
      </c>
      <c r="AH86" s="77" t="s">
        <v>587</v>
      </c>
      <c r="AI86" s="100" t="s">
        <v>850</v>
      </c>
      <c r="AJ86" s="77" t="s">
        <v>725</v>
      </c>
      <c r="AK86" s="77"/>
      <c r="AL86" s="157" t="s">
        <v>863</v>
      </c>
    </row>
    <row r="87" spans="5:38" x14ac:dyDescent="0.3">
      <c r="E87" s="148">
        <v>3</v>
      </c>
      <c r="G87" s="91" t="s">
        <v>892</v>
      </c>
      <c r="H87" s="91" t="s">
        <v>574</v>
      </c>
      <c r="I87" s="91" t="s">
        <v>893</v>
      </c>
      <c r="J87" s="91">
        <v>4066746</v>
      </c>
      <c r="M87" s="154" t="s">
        <v>894</v>
      </c>
      <c r="N87" s="98">
        <v>43739</v>
      </c>
      <c r="O87" s="98">
        <v>43769</v>
      </c>
      <c r="P87" s="91" t="s">
        <v>578</v>
      </c>
      <c r="Q87" s="162">
        <v>-3500</v>
      </c>
      <c r="R87" s="91" t="s">
        <v>580</v>
      </c>
      <c r="S87" s="91">
        <v>63101010</v>
      </c>
      <c r="T87" s="91" t="s">
        <v>580</v>
      </c>
      <c r="U87" s="91"/>
      <c r="V87" s="91"/>
      <c r="W87" s="91"/>
      <c r="X87" s="91"/>
      <c r="Y87" s="91"/>
      <c r="Z87" s="91"/>
      <c r="AA87" s="91"/>
      <c r="AB87" s="91"/>
      <c r="AC87" s="91"/>
      <c r="AD87" s="154" t="s">
        <v>760</v>
      </c>
      <c r="AE87" s="154" t="s">
        <v>997</v>
      </c>
      <c r="AG87" s="76">
        <v>36550715</v>
      </c>
      <c r="AH87" s="77" t="s">
        <v>587</v>
      </c>
      <c r="AI87" s="100" t="s">
        <v>850</v>
      </c>
      <c r="AJ87" s="77" t="s">
        <v>725</v>
      </c>
      <c r="AK87" s="77"/>
      <c r="AL87" s="157" t="s">
        <v>895</v>
      </c>
    </row>
    <row r="88" spans="5:38" x14ac:dyDescent="0.3">
      <c r="E88" s="148">
        <v>3</v>
      </c>
      <c r="G88" s="91" t="s">
        <v>896</v>
      </c>
      <c r="H88" s="91" t="s">
        <v>574</v>
      </c>
      <c r="I88" s="91" t="s">
        <v>897</v>
      </c>
      <c r="J88" s="91">
        <v>1319696</v>
      </c>
      <c r="M88" s="154" t="s">
        <v>830</v>
      </c>
      <c r="N88" s="98">
        <v>43737</v>
      </c>
      <c r="O88" s="98">
        <v>43762</v>
      </c>
      <c r="P88" s="91" t="s">
        <v>578</v>
      </c>
      <c r="Q88" s="162">
        <v>-20000</v>
      </c>
      <c r="R88" s="91" t="s">
        <v>580</v>
      </c>
      <c r="S88" s="91">
        <v>63101010</v>
      </c>
      <c r="T88" s="91" t="s">
        <v>580</v>
      </c>
      <c r="U88" s="91"/>
      <c r="V88" s="91"/>
      <c r="W88" s="91"/>
      <c r="X88" s="91"/>
      <c r="Y88" s="91"/>
      <c r="Z88" s="91"/>
      <c r="AA88" s="91"/>
      <c r="AB88" s="91"/>
      <c r="AC88" s="91"/>
      <c r="AD88" s="154" t="s">
        <v>898</v>
      </c>
      <c r="AE88" s="154" t="s">
        <v>997</v>
      </c>
      <c r="AG88" s="76">
        <v>42494816</v>
      </c>
      <c r="AH88" s="77" t="s">
        <v>587</v>
      </c>
      <c r="AI88" s="100" t="s">
        <v>850</v>
      </c>
      <c r="AJ88" s="77" t="s">
        <v>725</v>
      </c>
      <c r="AK88" s="77"/>
      <c r="AL88" s="157" t="s">
        <v>833</v>
      </c>
    </row>
    <row r="89" spans="5:38" hidden="1" x14ac:dyDescent="0.3">
      <c r="E89" s="148">
        <v>3</v>
      </c>
      <c r="G89" s="91" t="s">
        <v>899</v>
      </c>
      <c r="H89" s="91" t="s">
        <v>574</v>
      </c>
      <c r="I89" s="91" t="s">
        <v>900</v>
      </c>
      <c r="J89" s="91">
        <v>1310094</v>
      </c>
      <c r="M89" s="154" t="s">
        <v>765</v>
      </c>
      <c r="N89" s="98">
        <v>43804</v>
      </c>
      <c r="O89" s="98">
        <v>43823</v>
      </c>
      <c r="P89" s="91" t="s">
        <v>578</v>
      </c>
      <c r="Q89" s="162">
        <v>-261316</v>
      </c>
      <c r="R89" s="91" t="s">
        <v>575</v>
      </c>
      <c r="S89" s="91">
        <v>63101010</v>
      </c>
      <c r="T89" s="91" t="s">
        <v>580</v>
      </c>
      <c r="U89" s="91"/>
      <c r="V89" s="91"/>
      <c r="W89" s="91"/>
      <c r="X89" s="91"/>
      <c r="Y89" s="91"/>
      <c r="Z89" s="91"/>
      <c r="AA89" s="91"/>
      <c r="AB89" s="91"/>
      <c r="AC89" s="91"/>
      <c r="AD89" s="154"/>
      <c r="AE89" s="154" t="s">
        <v>994</v>
      </c>
      <c r="AF89" s="91"/>
      <c r="AG89" s="91">
        <v>39942620</v>
      </c>
      <c r="AH89" s="91" t="s">
        <v>587</v>
      </c>
      <c r="AI89" s="100" t="s">
        <v>840</v>
      </c>
      <c r="AJ89" s="77" t="s">
        <v>725</v>
      </c>
      <c r="AK89" s="163"/>
      <c r="AL89" s="154" t="s">
        <v>768</v>
      </c>
    </row>
    <row r="90" spans="5:38" hidden="1" x14ac:dyDescent="0.3"/>
    <row r="91" spans="5:38" hidden="1" x14ac:dyDescent="0.3"/>
    <row r="92" spans="5:38" hidden="1" x14ac:dyDescent="0.3"/>
    <row r="93" spans="5:38" hidden="1" x14ac:dyDescent="0.3"/>
    <row r="94" spans="5:38" hidden="1" x14ac:dyDescent="0.3"/>
    <row r="95" spans="5:38" hidden="1" x14ac:dyDescent="0.3"/>
    <row r="96" spans="5:38" hidden="1" x14ac:dyDescent="0.3"/>
    <row r="97" spans="5:38" ht="54" hidden="1" x14ac:dyDescent="0.3">
      <c r="F97" s="117" t="s">
        <v>541</v>
      </c>
      <c r="G97" s="118" t="s">
        <v>542</v>
      </c>
      <c r="H97" s="118" t="s">
        <v>543</v>
      </c>
      <c r="I97" s="117" t="s">
        <v>544</v>
      </c>
      <c r="J97" s="117" t="s">
        <v>545</v>
      </c>
      <c r="K97" s="117" t="s">
        <v>546</v>
      </c>
      <c r="L97" s="117" t="s">
        <v>547</v>
      </c>
      <c r="M97" s="164" t="s">
        <v>548</v>
      </c>
      <c r="N97" s="117" t="s">
        <v>549</v>
      </c>
      <c r="O97" s="118" t="s">
        <v>718</v>
      </c>
      <c r="P97" s="118" t="s">
        <v>550</v>
      </c>
      <c r="Q97" s="165" t="s">
        <v>556</v>
      </c>
      <c r="R97" s="118" t="s">
        <v>719</v>
      </c>
      <c r="S97" s="118" t="s">
        <v>557</v>
      </c>
      <c r="T97" s="117" t="s">
        <v>558</v>
      </c>
      <c r="U97" s="117"/>
      <c r="V97" s="117"/>
      <c r="W97" s="117"/>
      <c r="X97" s="117"/>
      <c r="Y97" s="117"/>
      <c r="Z97" s="117"/>
      <c r="AA97" s="117"/>
      <c r="AB97" s="117"/>
      <c r="AC97" s="117"/>
      <c r="AD97" s="165" t="s">
        <v>565</v>
      </c>
      <c r="AE97" s="165"/>
      <c r="AF97" s="120" t="s">
        <v>720</v>
      </c>
      <c r="AG97" s="121" t="s">
        <v>568</v>
      </c>
      <c r="AH97" s="74" t="s">
        <v>569</v>
      </c>
      <c r="AI97" s="74" t="s">
        <v>570</v>
      </c>
      <c r="AJ97" s="74" t="s">
        <v>571</v>
      </c>
      <c r="AL97" s="150" t="s">
        <v>572</v>
      </c>
    </row>
    <row r="98" spans="5:38" hidden="1" x14ac:dyDescent="0.3">
      <c r="E98" s="148">
        <v>4</v>
      </c>
      <c r="F98" s="77" t="s">
        <v>901</v>
      </c>
      <c r="G98" s="77" t="s">
        <v>574</v>
      </c>
      <c r="H98" s="77" t="s">
        <v>575</v>
      </c>
      <c r="I98" s="77" t="s">
        <v>902</v>
      </c>
      <c r="J98" s="78">
        <v>43508</v>
      </c>
      <c r="K98" s="78">
        <v>43511</v>
      </c>
      <c r="L98" s="77">
        <v>4069755</v>
      </c>
      <c r="M98" s="151" t="s">
        <v>903</v>
      </c>
      <c r="N98" s="77" t="s">
        <v>578</v>
      </c>
      <c r="O98" s="77" t="s">
        <v>698</v>
      </c>
      <c r="P98" s="77" t="s">
        <v>730</v>
      </c>
      <c r="Q98" s="152">
        <v>-8667</v>
      </c>
      <c r="R98" s="80">
        <v>-7222.5</v>
      </c>
      <c r="S98" s="77" t="s">
        <v>580</v>
      </c>
      <c r="T98" s="77" t="s">
        <v>598</v>
      </c>
      <c r="U98" s="77"/>
      <c r="V98" s="77"/>
      <c r="W98" s="77"/>
      <c r="X98" s="77"/>
      <c r="Y98" s="77"/>
      <c r="Z98" s="77"/>
      <c r="AA98" s="77"/>
      <c r="AB98" s="77"/>
      <c r="AC98" s="77"/>
      <c r="AD98" s="151" t="s">
        <v>904</v>
      </c>
      <c r="AE98" s="151" t="s">
        <v>995</v>
      </c>
      <c r="AF98" s="77" t="s">
        <v>905</v>
      </c>
      <c r="AG98" s="92" t="s">
        <v>906</v>
      </c>
      <c r="AH98" s="77" t="s">
        <v>587</v>
      </c>
      <c r="AI98" s="122" t="s">
        <v>602</v>
      </c>
      <c r="AJ98" s="122" t="s">
        <v>725</v>
      </c>
      <c r="AL98" s="157" t="s">
        <v>907</v>
      </c>
    </row>
    <row r="99" spans="5:38" hidden="1" x14ac:dyDescent="0.3">
      <c r="E99" s="148">
        <v>4</v>
      </c>
      <c r="F99" s="77" t="s">
        <v>908</v>
      </c>
      <c r="G99" s="77" t="s">
        <v>574</v>
      </c>
      <c r="H99" s="77" t="s">
        <v>575</v>
      </c>
      <c r="I99" s="77" t="s">
        <v>909</v>
      </c>
      <c r="J99" s="78">
        <v>43580</v>
      </c>
      <c r="K99" s="78">
        <v>43615</v>
      </c>
      <c r="L99" s="77">
        <v>1299431</v>
      </c>
      <c r="M99" s="151" t="s">
        <v>910</v>
      </c>
      <c r="N99" s="77" t="s">
        <v>578</v>
      </c>
      <c r="O99" s="77" t="s">
        <v>698</v>
      </c>
      <c r="P99" s="77" t="s">
        <v>730</v>
      </c>
      <c r="Q99" s="152">
        <v>-7449.6</v>
      </c>
      <c r="R99" s="80">
        <v>-6208.0000000000009</v>
      </c>
      <c r="S99" s="77" t="s">
        <v>580</v>
      </c>
      <c r="T99" s="77" t="s">
        <v>598</v>
      </c>
      <c r="U99" s="77"/>
      <c r="V99" s="77"/>
      <c r="W99" s="77"/>
      <c r="X99" s="77"/>
      <c r="Y99" s="77"/>
      <c r="Z99" s="77"/>
      <c r="AA99" s="77"/>
      <c r="AB99" s="77"/>
      <c r="AC99" s="77"/>
      <c r="AD99" s="151" t="s">
        <v>911</v>
      </c>
      <c r="AE99" s="151" t="s">
        <v>995</v>
      </c>
      <c r="AF99" s="77" t="s">
        <v>905</v>
      </c>
      <c r="AG99" s="92" t="s">
        <v>619</v>
      </c>
      <c r="AH99" s="122" t="s">
        <v>587</v>
      </c>
      <c r="AI99" s="122" t="s">
        <v>602</v>
      </c>
      <c r="AJ99" s="122" t="s">
        <v>725</v>
      </c>
      <c r="AL99" s="157" t="s">
        <v>912</v>
      </c>
    </row>
    <row r="100" spans="5:38" hidden="1" x14ac:dyDescent="0.3">
      <c r="E100" s="148">
        <v>4</v>
      </c>
      <c r="F100" s="77" t="s">
        <v>913</v>
      </c>
      <c r="G100" s="77" t="s">
        <v>574</v>
      </c>
      <c r="H100" s="77" t="s">
        <v>575</v>
      </c>
      <c r="I100" s="77" t="s">
        <v>914</v>
      </c>
      <c r="J100" s="78">
        <v>43615</v>
      </c>
      <c r="K100" s="78">
        <v>43669</v>
      </c>
      <c r="L100" s="77">
        <v>1299431</v>
      </c>
      <c r="M100" s="151" t="s">
        <v>910</v>
      </c>
      <c r="N100" s="77" t="s">
        <v>578</v>
      </c>
      <c r="O100" s="77" t="s">
        <v>698</v>
      </c>
      <c r="P100" s="77" t="s">
        <v>730</v>
      </c>
      <c r="Q100" s="152">
        <v>-23391.599999999999</v>
      </c>
      <c r="R100" s="80">
        <v>-19493</v>
      </c>
      <c r="S100" s="77" t="s">
        <v>580</v>
      </c>
      <c r="T100" s="77" t="s">
        <v>598</v>
      </c>
      <c r="U100" s="77"/>
      <c r="V100" s="77"/>
      <c r="W100" s="77"/>
      <c r="X100" s="77"/>
      <c r="Y100" s="77"/>
      <c r="Z100" s="77"/>
      <c r="AA100" s="77"/>
      <c r="AB100" s="77"/>
      <c r="AC100" s="77"/>
      <c r="AD100" s="151" t="s">
        <v>915</v>
      </c>
      <c r="AE100" s="151" t="s">
        <v>995</v>
      </c>
      <c r="AF100" s="77" t="s">
        <v>905</v>
      </c>
      <c r="AG100" s="92" t="s">
        <v>916</v>
      </c>
      <c r="AH100" s="122" t="s">
        <v>587</v>
      </c>
      <c r="AI100" s="122" t="s">
        <v>602</v>
      </c>
      <c r="AJ100" s="122" t="s">
        <v>725</v>
      </c>
      <c r="AL100" s="157" t="s">
        <v>917</v>
      </c>
    </row>
    <row r="101" spans="5:38" hidden="1" x14ac:dyDescent="0.3">
      <c r="E101" s="148">
        <v>4</v>
      </c>
      <c r="F101" s="91" t="s">
        <v>918</v>
      </c>
      <c r="G101" s="91" t="s">
        <v>574</v>
      </c>
      <c r="H101" s="91" t="s">
        <v>575</v>
      </c>
      <c r="I101" s="91" t="s">
        <v>919</v>
      </c>
      <c r="J101" s="98">
        <v>43615</v>
      </c>
      <c r="K101" s="98">
        <v>43661</v>
      </c>
      <c r="L101" s="91">
        <v>1299431</v>
      </c>
      <c r="M101" s="154" t="s">
        <v>910</v>
      </c>
      <c r="N101" s="91" t="s">
        <v>578</v>
      </c>
      <c r="O101" s="91" t="s">
        <v>698</v>
      </c>
      <c r="P101" s="91" t="s">
        <v>730</v>
      </c>
      <c r="Q101" s="162">
        <v>-17130.96</v>
      </c>
      <c r="R101" s="80">
        <v>-14275.8</v>
      </c>
      <c r="S101" s="91" t="s">
        <v>580</v>
      </c>
      <c r="T101" s="91" t="s">
        <v>598</v>
      </c>
      <c r="U101" s="91"/>
      <c r="V101" s="91"/>
      <c r="W101" s="91"/>
      <c r="X101" s="91"/>
      <c r="Y101" s="91"/>
      <c r="Z101" s="91"/>
      <c r="AA101" s="91"/>
      <c r="AB101" s="91"/>
      <c r="AC101" s="91"/>
      <c r="AD101" s="154" t="s">
        <v>920</v>
      </c>
      <c r="AE101" s="151" t="s">
        <v>995</v>
      </c>
      <c r="AF101" s="91" t="s">
        <v>905</v>
      </c>
      <c r="AG101" s="92" t="s">
        <v>921</v>
      </c>
      <c r="AH101" s="90" t="s">
        <v>587</v>
      </c>
      <c r="AI101" s="123" t="s">
        <v>638</v>
      </c>
      <c r="AJ101" s="122" t="s">
        <v>725</v>
      </c>
      <c r="AL101" s="148" t="s">
        <v>922</v>
      </c>
    </row>
  </sheetData>
  <autoFilter ref="F5:AL101" xr:uid="{00000000-0009-0000-0000-00000F000000}">
    <filterColumn colId="25">
      <filters>
        <filter val="Спонсорство"/>
      </filters>
    </filterColumn>
  </autoFilter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90"/>
  <sheetViews>
    <sheetView zoomScale="200" zoomScaleNormal="200" workbookViewId="0">
      <selection activeCell="C47" sqref="C47"/>
    </sheetView>
  </sheetViews>
  <sheetFormatPr defaultColWidth="8.90625" defaultRowHeight="14.5" x14ac:dyDescent="0.35"/>
  <cols>
    <col min="1" max="1" width="3.90625" customWidth="1"/>
    <col min="2" max="2" width="9.08984375" style="12" customWidth="1"/>
    <col min="3" max="4" width="8.90625" style="23"/>
    <col min="5" max="5" width="16.54296875" style="23" customWidth="1"/>
    <col min="6" max="7" width="8.90625" style="16"/>
    <col min="8" max="16384" width="8.90625" style="9"/>
  </cols>
  <sheetData>
    <row r="1" spans="1:7" customFormat="1" ht="15" thickBot="1" x14ac:dyDescent="0.4">
      <c r="B1" s="12"/>
      <c r="C1" s="12"/>
      <c r="D1" s="12"/>
      <c r="E1" s="12"/>
      <c r="F1" s="13"/>
      <c r="G1" s="13"/>
    </row>
    <row r="2" spans="1:7" customFormat="1" ht="42" customHeight="1" x14ac:dyDescent="0.35">
      <c r="A2" s="266" t="s">
        <v>200</v>
      </c>
      <c r="B2" s="299" t="s">
        <v>86</v>
      </c>
      <c r="C2" s="299" t="s">
        <v>87</v>
      </c>
      <c r="D2" s="299" t="s">
        <v>0</v>
      </c>
      <c r="E2" s="299" t="s">
        <v>88</v>
      </c>
      <c r="F2" s="13"/>
      <c r="G2" s="13"/>
    </row>
    <row r="3" spans="1:7" customFormat="1" x14ac:dyDescent="0.35">
      <c r="A3" s="267"/>
      <c r="B3" s="300"/>
      <c r="C3" s="300"/>
      <c r="D3" s="300"/>
      <c r="E3" s="300"/>
      <c r="F3" s="13"/>
      <c r="G3" s="13"/>
    </row>
    <row r="4" spans="1:7" customFormat="1" x14ac:dyDescent="0.35">
      <c r="A4" s="267"/>
      <c r="B4" s="300"/>
      <c r="C4" s="300"/>
      <c r="D4" s="300"/>
      <c r="E4" s="300"/>
      <c r="F4" s="13"/>
      <c r="G4" s="13"/>
    </row>
    <row r="5" spans="1:7" customFormat="1" x14ac:dyDescent="0.35">
      <c r="A5" s="267"/>
      <c r="B5" s="300"/>
      <c r="C5" s="300"/>
      <c r="D5" s="300"/>
      <c r="E5" s="300"/>
      <c r="F5" s="13"/>
      <c r="G5" s="13"/>
    </row>
    <row r="6" spans="1:7" customFormat="1" x14ac:dyDescent="0.35">
      <c r="A6" s="267"/>
      <c r="B6" s="300"/>
      <c r="C6" s="300"/>
      <c r="D6" s="300"/>
      <c r="E6" s="300"/>
      <c r="F6" s="13"/>
      <c r="G6" s="13"/>
    </row>
    <row r="7" spans="1:7" customFormat="1" ht="48" customHeight="1" x14ac:dyDescent="0.35">
      <c r="A7" s="267"/>
      <c r="B7" s="300"/>
      <c r="C7" s="300"/>
      <c r="D7" s="300"/>
      <c r="E7" s="300"/>
      <c r="F7" s="13"/>
      <c r="G7" s="13"/>
    </row>
    <row r="8" spans="1:7" customFormat="1" x14ac:dyDescent="0.35">
      <c r="A8" s="267"/>
      <c r="B8" s="300"/>
      <c r="C8" s="300"/>
      <c r="D8" s="300"/>
      <c r="E8" s="300"/>
      <c r="F8" s="13"/>
      <c r="G8" s="13"/>
    </row>
    <row r="9" spans="1:7" ht="19.25" customHeight="1" x14ac:dyDescent="0.35">
      <c r="A9" s="11">
        <v>1</v>
      </c>
      <c r="B9" s="14" t="s">
        <v>93</v>
      </c>
      <c r="C9" s="15" t="s">
        <v>201</v>
      </c>
      <c r="D9" s="15" t="s">
        <v>202</v>
      </c>
      <c r="E9" s="15" t="s">
        <v>203</v>
      </c>
    </row>
    <row r="10" spans="1:7" ht="19.25" customHeight="1" x14ac:dyDescent="0.35">
      <c r="A10" s="11">
        <v>2</v>
      </c>
      <c r="B10" s="14" t="s">
        <v>94</v>
      </c>
      <c r="C10" s="15" t="s">
        <v>204</v>
      </c>
      <c r="D10" s="15" t="s">
        <v>202</v>
      </c>
      <c r="E10" s="17" t="s">
        <v>205</v>
      </c>
    </row>
    <row r="11" spans="1:7" ht="19.25" customHeight="1" x14ac:dyDescent="0.35">
      <c r="A11" s="11">
        <v>3</v>
      </c>
      <c r="B11" s="14" t="s">
        <v>95</v>
      </c>
      <c r="C11" s="17" t="s">
        <v>206</v>
      </c>
      <c r="D11" s="15" t="s">
        <v>202</v>
      </c>
      <c r="E11" s="17" t="s">
        <v>207</v>
      </c>
    </row>
    <row r="12" spans="1:7" ht="19.25" customHeight="1" x14ac:dyDescent="0.35">
      <c r="A12" s="11">
        <v>4</v>
      </c>
      <c r="B12" s="14" t="s">
        <v>96</v>
      </c>
      <c r="C12" s="15" t="s">
        <v>208</v>
      </c>
      <c r="D12" s="15" t="s">
        <v>202</v>
      </c>
      <c r="E12" s="17" t="s">
        <v>209</v>
      </c>
    </row>
    <row r="13" spans="1:7" ht="19.25" customHeight="1" x14ac:dyDescent="0.35">
      <c r="A13" s="11">
        <v>5</v>
      </c>
      <c r="B13" s="14" t="s">
        <v>97</v>
      </c>
      <c r="C13" s="15" t="s">
        <v>204</v>
      </c>
      <c r="D13" s="15" t="s">
        <v>202</v>
      </c>
      <c r="E13" s="18" t="s">
        <v>205</v>
      </c>
    </row>
    <row r="14" spans="1:7" ht="19.25" customHeight="1" x14ac:dyDescent="0.35">
      <c r="A14" s="11">
        <v>6</v>
      </c>
      <c r="B14" s="14" t="s">
        <v>98</v>
      </c>
      <c r="C14" s="15" t="s">
        <v>210</v>
      </c>
      <c r="D14" s="15" t="s">
        <v>202</v>
      </c>
      <c r="E14" s="17" t="s">
        <v>211</v>
      </c>
    </row>
    <row r="15" spans="1:7" ht="19.25" customHeight="1" x14ac:dyDescent="0.35">
      <c r="A15" s="11">
        <v>7</v>
      </c>
      <c r="B15" s="14" t="s">
        <v>99</v>
      </c>
      <c r="C15" s="15" t="s">
        <v>212</v>
      </c>
      <c r="D15" s="15" t="s">
        <v>202</v>
      </c>
      <c r="E15" s="17" t="s">
        <v>213</v>
      </c>
    </row>
    <row r="16" spans="1:7" ht="19.25" customHeight="1" x14ac:dyDescent="0.35">
      <c r="A16" s="11">
        <v>8</v>
      </c>
      <c r="B16" s="14" t="s">
        <v>100</v>
      </c>
      <c r="C16" s="15" t="s">
        <v>214</v>
      </c>
      <c r="D16" s="15" t="s">
        <v>202</v>
      </c>
      <c r="E16" s="17" t="s">
        <v>215</v>
      </c>
    </row>
    <row r="17" spans="1:5" x14ac:dyDescent="0.35">
      <c r="A17" s="11">
        <v>9</v>
      </c>
      <c r="B17" s="14" t="s">
        <v>102</v>
      </c>
      <c r="C17" s="19" t="s">
        <v>216</v>
      </c>
      <c r="D17" s="15" t="s">
        <v>202</v>
      </c>
      <c r="E17" s="17" t="s">
        <v>217</v>
      </c>
    </row>
    <row r="18" spans="1:5" x14ac:dyDescent="0.35">
      <c r="A18" s="11">
        <v>10</v>
      </c>
      <c r="B18" s="14" t="s">
        <v>105</v>
      </c>
      <c r="C18" s="19" t="s">
        <v>218</v>
      </c>
      <c r="D18" s="15" t="s">
        <v>202</v>
      </c>
      <c r="E18" s="17" t="s">
        <v>219</v>
      </c>
    </row>
    <row r="19" spans="1:5" x14ac:dyDescent="0.35">
      <c r="A19" s="11">
        <v>11</v>
      </c>
      <c r="B19" s="14" t="s">
        <v>106</v>
      </c>
      <c r="C19" s="19" t="s">
        <v>204</v>
      </c>
      <c r="D19" s="15" t="s">
        <v>202</v>
      </c>
      <c r="E19" s="17" t="s">
        <v>220</v>
      </c>
    </row>
    <row r="20" spans="1:5" x14ac:dyDescent="0.35">
      <c r="A20" s="11">
        <v>12</v>
      </c>
      <c r="B20" s="14" t="s">
        <v>109</v>
      </c>
      <c r="C20" s="19" t="s">
        <v>204</v>
      </c>
      <c r="D20" s="15" t="s">
        <v>202</v>
      </c>
      <c r="E20" s="20" t="s">
        <v>221</v>
      </c>
    </row>
    <row r="21" spans="1:5" x14ac:dyDescent="0.35">
      <c r="A21" s="11">
        <v>13</v>
      </c>
      <c r="B21" s="14" t="s">
        <v>110</v>
      </c>
      <c r="C21" s="19" t="s">
        <v>222</v>
      </c>
      <c r="D21" s="15" t="s">
        <v>202</v>
      </c>
      <c r="E21" s="17" t="s">
        <v>223</v>
      </c>
    </row>
    <row r="22" spans="1:5" x14ac:dyDescent="0.35">
      <c r="A22" s="11">
        <v>14</v>
      </c>
      <c r="B22" s="14" t="s">
        <v>111</v>
      </c>
      <c r="C22" s="19" t="s">
        <v>224</v>
      </c>
      <c r="D22" s="15" t="s">
        <v>202</v>
      </c>
      <c r="E22" s="19" t="s">
        <v>225</v>
      </c>
    </row>
    <row r="23" spans="1:5" x14ac:dyDescent="0.35">
      <c r="A23" s="11">
        <v>15</v>
      </c>
      <c r="B23" s="14" t="s">
        <v>112</v>
      </c>
      <c r="C23" s="19" t="s">
        <v>216</v>
      </c>
      <c r="D23" s="15" t="s">
        <v>202</v>
      </c>
      <c r="E23" s="17" t="s">
        <v>226</v>
      </c>
    </row>
    <row r="24" spans="1:5" x14ac:dyDescent="0.35">
      <c r="A24" s="11">
        <v>16</v>
      </c>
      <c r="B24" s="14" t="s">
        <v>113</v>
      </c>
      <c r="C24" s="19" t="s">
        <v>204</v>
      </c>
      <c r="D24" s="15" t="s">
        <v>202</v>
      </c>
      <c r="E24" s="17" t="s">
        <v>205</v>
      </c>
    </row>
    <row r="25" spans="1:5" x14ac:dyDescent="0.35">
      <c r="A25" s="11">
        <v>17</v>
      </c>
      <c r="B25" s="14" t="s">
        <v>114</v>
      </c>
      <c r="C25" s="19"/>
      <c r="D25" s="15" t="s">
        <v>202</v>
      </c>
      <c r="E25" s="19"/>
    </row>
    <row r="26" spans="1:5" x14ac:dyDescent="0.35">
      <c r="A26" s="11">
        <v>18</v>
      </c>
      <c r="B26" s="14" t="s">
        <v>115</v>
      </c>
      <c r="C26" s="19" t="s">
        <v>214</v>
      </c>
      <c r="D26" s="15" t="s">
        <v>202</v>
      </c>
      <c r="E26" s="17" t="s">
        <v>227</v>
      </c>
    </row>
    <row r="27" spans="1:5" x14ac:dyDescent="0.35">
      <c r="A27" s="11">
        <v>19</v>
      </c>
      <c r="B27" s="14" t="s">
        <v>116</v>
      </c>
      <c r="C27" s="19" t="s">
        <v>204</v>
      </c>
      <c r="D27" s="15" t="s">
        <v>202</v>
      </c>
      <c r="E27" s="21" t="s">
        <v>228</v>
      </c>
    </row>
    <row r="28" spans="1:5" x14ac:dyDescent="0.35">
      <c r="A28" s="11">
        <v>20</v>
      </c>
      <c r="B28" s="14" t="s">
        <v>117</v>
      </c>
      <c r="C28" s="19" t="s">
        <v>214</v>
      </c>
      <c r="D28" s="15" t="s">
        <v>202</v>
      </c>
      <c r="E28" s="17" t="s">
        <v>229</v>
      </c>
    </row>
    <row r="29" spans="1:5" x14ac:dyDescent="0.35">
      <c r="A29" s="11">
        <v>21</v>
      </c>
      <c r="B29" s="14" t="s">
        <v>119</v>
      </c>
      <c r="C29" s="19" t="s">
        <v>230</v>
      </c>
      <c r="D29" s="15" t="s">
        <v>202</v>
      </c>
      <c r="E29" s="17" t="s">
        <v>231</v>
      </c>
    </row>
    <row r="30" spans="1:5" x14ac:dyDescent="0.35">
      <c r="A30" s="11">
        <v>22</v>
      </c>
      <c r="B30" s="14" t="s">
        <v>122</v>
      </c>
      <c r="C30" s="19" t="s">
        <v>232</v>
      </c>
      <c r="D30" s="15" t="s">
        <v>202</v>
      </c>
      <c r="E30" s="17" t="s">
        <v>233</v>
      </c>
    </row>
    <row r="31" spans="1:5" x14ac:dyDescent="0.35">
      <c r="A31" s="11">
        <v>23</v>
      </c>
      <c r="B31" s="14" t="s">
        <v>124</v>
      </c>
      <c r="C31" s="19" t="s">
        <v>234</v>
      </c>
      <c r="D31" s="15" t="s">
        <v>202</v>
      </c>
      <c r="E31" s="17" t="s">
        <v>235</v>
      </c>
    </row>
    <row r="32" spans="1:5" x14ac:dyDescent="0.35">
      <c r="A32" s="11">
        <v>24</v>
      </c>
      <c r="B32" s="14" t="s">
        <v>126</v>
      </c>
      <c r="C32" s="19" t="s">
        <v>224</v>
      </c>
      <c r="D32" s="15" t="s">
        <v>202</v>
      </c>
      <c r="E32" s="17" t="s">
        <v>225</v>
      </c>
    </row>
    <row r="33" spans="1:5" x14ac:dyDescent="0.35">
      <c r="A33" s="11">
        <v>25</v>
      </c>
      <c r="B33" s="14" t="s">
        <v>128</v>
      </c>
      <c r="C33" s="19" t="s">
        <v>214</v>
      </c>
      <c r="D33" s="15" t="s">
        <v>202</v>
      </c>
      <c r="E33" s="18" t="s">
        <v>227</v>
      </c>
    </row>
    <row r="34" spans="1:5" x14ac:dyDescent="0.35">
      <c r="A34" s="11">
        <v>26</v>
      </c>
      <c r="B34" s="14" t="s">
        <v>130</v>
      </c>
      <c r="C34" s="19" t="s">
        <v>216</v>
      </c>
      <c r="D34" s="15" t="s">
        <v>202</v>
      </c>
      <c r="E34" s="18" t="s">
        <v>236</v>
      </c>
    </row>
    <row r="35" spans="1:5" x14ac:dyDescent="0.35">
      <c r="A35" s="11">
        <v>27</v>
      </c>
      <c r="B35" s="14" t="s">
        <v>131</v>
      </c>
      <c r="C35" s="19" t="s">
        <v>206</v>
      </c>
      <c r="D35" s="15" t="s">
        <v>202</v>
      </c>
      <c r="E35" s="17" t="s">
        <v>237</v>
      </c>
    </row>
    <row r="36" spans="1:5" x14ac:dyDescent="0.35">
      <c r="A36" s="11">
        <v>28</v>
      </c>
      <c r="B36" s="14" t="s">
        <v>133</v>
      </c>
      <c r="C36" s="19" t="s">
        <v>238</v>
      </c>
      <c r="D36" s="15" t="s">
        <v>202</v>
      </c>
      <c r="E36" s="17" t="s">
        <v>239</v>
      </c>
    </row>
    <row r="37" spans="1:5" x14ac:dyDescent="0.35">
      <c r="A37" s="11">
        <v>29</v>
      </c>
      <c r="B37" s="14" t="s">
        <v>134</v>
      </c>
      <c r="C37" s="19" t="s">
        <v>204</v>
      </c>
      <c r="D37" s="15" t="s">
        <v>202</v>
      </c>
      <c r="E37" s="17" t="s">
        <v>240</v>
      </c>
    </row>
    <row r="38" spans="1:5" x14ac:dyDescent="0.35">
      <c r="A38" s="11">
        <v>30</v>
      </c>
      <c r="B38" s="14" t="s">
        <v>135</v>
      </c>
      <c r="C38" s="19" t="s">
        <v>212</v>
      </c>
      <c r="D38" s="15" t="s">
        <v>202</v>
      </c>
      <c r="E38" s="17" t="s">
        <v>241</v>
      </c>
    </row>
    <row r="39" spans="1:5" x14ac:dyDescent="0.35">
      <c r="A39" s="11">
        <v>31</v>
      </c>
      <c r="B39" s="14" t="s">
        <v>136</v>
      </c>
      <c r="C39" s="19" t="s">
        <v>204</v>
      </c>
      <c r="D39" s="15" t="s">
        <v>202</v>
      </c>
      <c r="E39" s="17" t="s">
        <v>242</v>
      </c>
    </row>
    <row r="40" spans="1:5" x14ac:dyDescent="0.35">
      <c r="A40" s="11">
        <v>32</v>
      </c>
      <c r="B40" s="14" t="s">
        <v>137</v>
      </c>
      <c r="C40" s="19" t="s">
        <v>243</v>
      </c>
      <c r="D40" s="15" t="s">
        <v>202</v>
      </c>
      <c r="E40" s="17" t="s">
        <v>244</v>
      </c>
    </row>
    <row r="41" spans="1:5" x14ac:dyDescent="0.35">
      <c r="A41" s="11">
        <v>33</v>
      </c>
      <c r="B41" s="14" t="s">
        <v>138</v>
      </c>
      <c r="C41" s="19" t="s">
        <v>245</v>
      </c>
      <c r="D41" s="15" t="s">
        <v>202</v>
      </c>
      <c r="E41" s="17" t="s">
        <v>246</v>
      </c>
    </row>
    <row r="42" spans="1:5" x14ac:dyDescent="0.35">
      <c r="A42" s="11">
        <v>34</v>
      </c>
      <c r="B42" s="14" t="s">
        <v>139</v>
      </c>
      <c r="C42" s="19" t="s">
        <v>204</v>
      </c>
      <c r="D42" s="15" t="s">
        <v>202</v>
      </c>
      <c r="E42" s="17" t="s">
        <v>247</v>
      </c>
    </row>
    <row r="43" spans="1:5" x14ac:dyDescent="0.35">
      <c r="A43" s="11">
        <v>35</v>
      </c>
      <c r="B43" s="14" t="s">
        <v>141</v>
      </c>
      <c r="C43" s="19" t="s">
        <v>214</v>
      </c>
      <c r="D43" s="15" t="s">
        <v>202</v>
      </c>
      <c r="E43" s="17" t="s">
        <v>227</v>
      </c>
    </row>
    <row r="44" spans="1:5" x14ac:dyDescent="0.35">
      <c r="A44" s="11">
        <v>36</v>
      </c>
      <c r="B44" s="14" t="s">
        <v>142</v>
      </c>
      <c r="C44" s="19" t="s">
        <v>248</v>
      </c>
      <c r="D44" s="15" t="s">
        <v>202</v>
      </c>
      <c r="E44" s="17" t="s">
        <v>249</v>
      </c>
    </row>
    <row r="45" spans="1:5" x14ac:dyDescent="0.35">
      <c r="A45" s="11">
        <v>37</v>
      </c>
      <c r="B45" s="14" t="s">
        <v>143</v>
      </c>
      <c r="C45" s="19" t="s">
        <v>238</v>
      </c>
      <c r="D45" s="15" t="s">
        <v>202</v>
      </c>
      <c r="E45" s="17" t="s">
        <v>239</v>
      </c>
    </row>
    <row r="46" spans="1:5" x14ac:dyDescent="0.35">
      <c r="A46" s="11">
        <v>38</v>
      </c>
      <c r="B46" s="14" t="s">
        <v>144</v>
      </c>
      <c r="C46" s="19" t="s">
        <v>248</v>
      </c>
      <c r="D46" s="15" t="s">
        <v>202</v>
      </c>
      <c r="E46" s="18" t="s">
        <v>250</v>
      </c>
    </row>
    <row r="47" spans="1:5" x14ac:dyDescent="0.35">
      <c r="A47" s="11">
        <v>39</v>
      </c>
      <c r="B47" s="14" t="s">
        <v>145</v>
      </c>
      <c r="C47" s="19" t="s">
        <v>204</v>
      </c>
      <c r="D47" s="15" t="s">
        <v>202</v>
      </c>
      <c r="E47" s="18" t="s">
        <v>251</v>
      </c>
    </row>
    <row r="48" spans="1:5" x14ac:dyDescent="0.35">
      <c r="A48" s="11">
        <v>40</v>
      </c>
      <c r="B48" s="14" t="s">
        <v>147</v>
      </c>
      <c r="C48" s="19" t="s">
        <v>204</v>
      </c>
      <c r="D48" s="15" t="s">
        <v>202</v>
      </c>
      <c r="E48" s="18" t="s">
        <v>252</v>
      </c>
    </row>
    <row r="49" spans="1:5" x14ac:dyDescent="0.35">
      <c r="A49" s="11">
        <v>41</v>
      </c>
      <c r="B49" s="14" t="s">
        <v>148</v>
      </c>
      <c r="C49" s="19" t="s">
        <v>253</v>
      </c>
      <c r="D49" s="15" t="s">
        <v>202</v>
      </c>
      <c r="E49" s="17" t="s">
        <v>254</v>
      </c>
    </row>
    <row r="50" spans="1:5" x14ac:dyDescent="0.35">
      <c r="A50" s="11">
        <v>42</v>
      </c>
      <c r="B50" s="14" t="s">
        <v>149</v>
      </c>
      <c r="C50" s="19" t="s">
        <v>255</v>
      </c>
      <c r="D50" s="15" t="s">
        <v>202</v>
      </c>
      <c r="E50" s="17" t="s">
        <v>256</v>
      </c>
    </row>
    <row r="51" spans="1:5" x14ac:dyDescent="0.35">
      <c r="A51" s="11">
        <v>43</v>
      </c>
      <c r="B51" s="14" t="s">
        <v>151</v>
      </c>
      <c r="C51" s="17" t="s">
        <v>201</v>
      </c>
      <c r="D51" s="15" t="s">
        <v>202</v>
      </c>
      <c r="E51" s="17" t="s">
        <v>227</v>
      </c>
    </row>
    <row r="52" spans="1:5" x14ac:dyDescent="0.35">
      <c r="A52" s="11">
        <v>44</v>
      </c>
      <c r="B52" s="14" t="s">
        <v>152</v>
      </c>
      <c r="C52" s="19"/>
      <c r="D52" s="15" t="s">
        <v>202</v>
      </c>
      <c r="E52" s="19"/>
    </row>
    <row r="53" spans="1:5" x14ac:dyDescent="0.35">
      <c r="A53" s="11">
        <v>45</v>
      </c>
      <c r="B53" s="14" t="s">
        <v>153</v>
      </c>
      <c r="C53" s="19" t="s">
        <v>204</v>
      </c>
      <c r="D53" s="15" t="s">
        <v>202</v>
      </c>
      <c r="E53" s="17" t="s">
        <v>257</v>
      </c>
    </row>
    <row r="54" spans="1:5" x14ac:dyDescent="0.35">
      <c r="A54" s="11">
        <v>46</v>
      </c>
      <c r="B54" s="14" t="s">
        <v>155</v>
      </c>
      <c r="C54" s="19" t="s">
        <v>204</v>
      </c>
      <c r="D54" s="15" t="s">
        <v>202</v>
      </c>
      <c r="E54" s="17" t="s">
        <v>205</v>
      </c>
    </row>
    <row r="55" spans="1:5" x14ac:dyDescent="0.35">
      <c r="A55" s="11">
        <v>47</v>
      </c>
      <c r="B55" s="14" t="s">
        <v>156</v>
      </c>
      <c r="C55" s="19" t="s">
        <v>204</v>
      </c>
      <c r="D55" s="15" t="s">
        <v>202</v>
      </c>
      <c r="E55" s="18" t="s">
        <v>258</v>
      </c>
    </row>
    <row r="56" spans="1:5" x14ac:dyDescent="0.35">
      <c r="A56" s="11">
        <v>48</v>
      </c>
      <c r="B56" s="14" t="s">
        <v>158</v>
      </c>
      <c r="C56" s="19" t="s">
        <v>248</v>
      </c>
      <c r="D56" s="15" t="s">
        <v>202</v>
      </c>
      <c r="E56" s="17" t="s">
        <v>249</v>
      </c>
    </row>
    <row r="57" spans="1:5" x14ac:dyDescent="0.35">
      <c r="A57" s="11">
        <v>49</v>
      </c>
      <c r="B57" s="14" t="s">
        <v>159</v>
      </c>
      <c r="C57" s="19" t="s">
        <v>206</v>
      </c>
      <c r="D57" s="15" t="s">
        <v>202</v>
      </c>
      <c r="E57" s="17" t="s">
        <v>207</v>
      </c>
    </row>
    <row r="58" spans="1:5" x14ac:dyDescent="0.35">
      <c r="A58" s="11">
        <v>50</v>
      </c>
      <c r="B58" s="14" t="s">
        <v>160</v>
      </c>
      <c r="C58" s="19" t="s">
        <v>204</v>
      </c>
      <c r="D58" s="15" t="s">
        <v>202</v>
      </c>
      <c r="E58" s="17" t="s">
        <v>259</v>
      </c>
    </row>
    <row r="59" spans="1:5" x14ac:dyDescent="0.35">
      <c r="A59" s="11">
        <v>51</v>
      </c>
      <c r="B59" s="14" t="s">
        <v>161</v>
      </c>
      <c r="C59" s="19" t="s">
        <v>216</v>
      </c>
      <c r="D59" s="15" t="s">
        <v>202</v>
      </c>
      <c r="E59" s="17" t="s">
        <v>217</v>
      </c>
    </row>
    <row r="60" spans="1:5" x14ac:dyDescent="0.35">
      <c r="A60" s="11">
        <v>52</v>
      </c>
      <c r="B60" s="14" t="s">
        <v>163</v>
      </c>
      <c r="C60" s="19" t="s">
        <v>260</v>
      </c>
      <c r="D60" s="15" t="s">
        <v>202</v>
      </c>
      <c r="E60" s="17" t="s">
        <v>261</v>
      </c>
    </row>
    <row r="61" spans="1:5" x14ac:dyDescent="0.35">
      <c r="A61" s="11">
        <v>53</v>
      </c>
      <c r="B61" s="14" t="s">
        <v>164</v>
      </c>
      <c r="C61" s="19"/>
      <c r="D61" s="15" t="s">
        <v>202</v>
      </c>
      <c r="E61" s="19"/>
    </row>
    <row r="62" spans="1:5" x14ac:dyDescent="0.35">
      <c r="A62" s="11">
        <v>54</v>
      </c>
      <c r="B62" s="14" t="s">
        <v>165</v>
      </c>
      <c r="C62" s="19" t="s">
        <v>204</v>
      </c>
      <c r="D62" s="15" t="s">
        <v>202</v>
      </c>
      <c r="E62" s="18" t="s">
        <v>262</v>
      </c>
    </row>
    <row r="63" spans="1:5" x14ac:dyDescent="0.35">
      <c r="A63" s="11">
        <v>55</v>
      </c>
      <c r="B63" s="14" t="s">
        <v>166</v>
      </c>
      <c r="C63" s="19" t="s">
        <v>214</v>
      </c>
      <c r="D63" s="15" t="s">
        <v>202</v>
      </c>
      <c r="E63" s="17" t="s">
        <v>263</v>
      </c>
    </row>
    <row r="64" spans="1:5" x14ac:dyDescent="0.35">
      <c r="A64" s="11">
        <v>56</v>
      </c>
      <c r="B64" s="14" t="s">
        <v>167</v>
      </c>
      <c r="C64" s="19" t="s">
        <v>260</v>
      </c>
      <c r="D64" s="15" t="s">
        <v>202</v>
      </c>
      <c r="E64" s="17" t="s">
        <v>261</v>
      </c>
    </row>
    <row r="65" spans="1:5" x14ac:dyDescent="0.35">
      <c r="A65" s="11">
        <v>57</v>
      </c>
      <c r="B65" s="14" t="s">
        <v>168</v>
      </c>
      <c r="C65" s="19" t="s">
        <v>264</v>
      </c>
      <c r="D65" s="15" t="s">
        <v>202</v>
      </c>
      <c r="E65" s="17" t="s">
        <v>265</v>
      </c>
    </row>
    <row r="66" spans="1:5" x14ac:dyDescent="0.35">
      <c r="A66" s="11">
        <v>58</v>
      </c>
      <c r="B66" s="14" t="s">
        <v>169</v>
      </c>
      <c r="C66" s="19" t="s">
        <v>214</v>
      </c>
      <c r="D66" s="15" t="s">
        <v>202</v>
      </c>
      <c r="E66" s="17" t="s">
        <v>227</v>
      </c>
    </row>
    <row r="67" spans="1:5" x14ac:dyDescent="0.35">
      <c r="A67" s="11">
        <v>59</v>
      </c>
      <c r="B67" s="14" t="s">
        <v>170</v>
      </c>
      <c r="C67" s="19" t="s">
        <v>212</v>
      </c>
      <c r="D67" s="15" t="s">
        <v>202</v>
      </c>
      <c r="E67" s="17" t="s">
        <v>266</v>
      </c>
    </row>
    <row r="68" spans="1:5" x14ac:dyDescent="0.35">
      <c r="A68" s="11">
        <v>60</v>
      </c>
      <c r="B68" s="14" t="s">
        <v>171</v>
      </c>
      <c r="C68" s="19" t="s">
        <v>216</v>
      </c>
      <c r="D68" s="15" t="s">
        <v>202</v>
      </c>
      <c r="E68" s="17" t="s">
        <v>217</v>
      </c>
    </row>
    <row r="69" spans="1:5" x14ac:dyDescent="0.35">
      <c r="A69" s="11">
        <v>61</v>
      </c>
      <c r="B69" s="14" t="s">
        <v>172</v>
      </c>
      <c r="C69" s="19" t="s">
        <v>204</v>
      </c>
      <c r="D69" s="15" t="s">
        <v>202</v>
      </c>
      <c r="E69" s="21" t="s">
        <v>228</v>
      </c>
    </row>
    <row r="70" spans="1:5" x14ac:dyDescent="0.35">
      <c r="A70" s="11">
        <v>62</v>
      </c>
      <c r="B70" s="14" t="s">
        <v>173</v>
      </c>
      <c r="C70" s="19" t="s">
        <v>222</v>
      </c>
      <c r="D70" s="15" t="s">
        <v>202</v>
      </c>
      <c r="E70" s="17" t="s">
        <v>267</v>
      </c>
    </row>
    <row r="71" spans="1:5" x14ac:dyDescent="0.35">
      <c r="A71" s="11">
        <v>63</v>
      </c>
      <c r="B71" s="14" t="s">
        <v>174</v>
      </c>
      <c r="C71" s="19" t="s">
        <v>214</v>
      </c>
      <c r="D71" s="15" t="s">
        <v>202</v>
      </c>
      <c r="E71" s="17" t="s">
        <v>268</v>
      </c>
    </row>
    <row r="72" spans="1:5" x14ac:dyDescent="0.35">
      <c r="A72" s="11">
        <v>64</v>
      </c>
      <c r="B72" s="14" t="s">
        <v>175</v>
      </c>
      <c r="C72" s="19" t="s">
        <v>269</v>
      </c>
      <c r="D72" s="15" t="s">
        <v>202</v>
      </c>
      <c r="E72" s="17" t="s">
        <v>270</v>
      </c>
    </row>
    <row r="73" spans="1:5" x14ac:dyDescent="0.35">
      <c r="A73" s="11">
        <v>65</v>
      </c>
      <c r="B73" s="14" t="s">
        <v>176</v>
      </c>
      <c r="C73" s="19" t="s">
        <v>204</v>
      </c>
      <c r="D73" s="15" t="s">
        <v>202</v>
      </c>
      <c r="E73" s="18" t="s">
        <v>271</v>
      </c>
    </row>
    <row r="74" spans="1:5" x14ac:dyDescent="0.35">
      <c r="A74" s="11">
        <v>66</v>
      </c>
      <c r="B74" s="14" t="s">
        <v>177</v>
      </c>
      <c r="C74" s="19" t="s">
        <v>238</v>
      </c>
      <c r="D74" s="15" t="s">
        <v>202</v>
      </c>
      <c r="E74" s="17" t="s">
        <v>239</v>
      </c>
    </row>
    <row r="75" spans="1:5" x14ac:dyDescent="0.35">
      <c r="A75" s="11">
        <v>67</v>
      </c>
      <c r="B75" s="14" t="s">
        <v>178</v>
      </c>
      <c r="C75" s="19" t="s">
        <v>212</v>
      </c>
      <c r="D75" s="15" t="s">
        <v>202</v>
      </c>
      <c r="E75" s="17" t="s">
        <v>241</v>
      </c>
    </row>
    <row r="76" spans="1:5" x14ac:dyDescent="0.35">
      <c r="A76" s="11">
        <v>68</v>
      </c>
      <c r="B76" s="14" t="s">
        <v>179</v>
      </c>
      <c r="C76" s="19" t="s">
        <v>214</v>
      </c>
      <c r="D76" s="15" t="s">
        <v>202</v>
      </c>
      <c r="E76" s="17" t="s">
        <v>272</v>
      </c>
    </row>
    <row r="77" spans="1:5" x14ac:dyDescent="0.35">
      <c r="A77" s="11">
        <v>69</v>
      </c>
      <c r="B77" s="14" t="s">
        <v>181</v>
      </c>
      <c r="C77" s="19" t="s">
        <v>204</v>
      </c>
      <c r="D77" s="15" t="s">
        <v>202</v>
      </c>
      <c r="E77" s="17" t="s">
        <v>273</v>
      </c>
    </row>
    <row r="78" spans="1:5" x14ac:dyDescent="0.35">
      <c r="A78" s="11">
        <v>70</v>
      </c>
      <c r="B78" s="14" t="s">
        <v>184</v>
      </c>
      <c r="C78" s="19" t="s">
        <v>216</v>
      </c>
      <c r="D78" s="15" t="s">
        <v>202</v>
      </c>
      <c r="E78" s="17" t="s">
        <v>217</v>
      </c>
    </row>
    <row r="79" spans="1:5" x14ac:dyDescent="0.35">
      <c r="A79" s="11">
        <v>71</v>
      </c>
      <c r="B79" s="14" t="s">
        <v>185</v>
      </c>
      <c r="C79" s="19" t="s">
        <v>216</v>
      </c>
      <c r="D79" s="15" t="s">
        <v>202</v>
      </c>
      <c r="E79" s="17" t="s">
        <v>217</v>
      </c>
    </row>
    <row r="80" spans="1:5" x14ac:dyDescent="0.35">
      <c r="A80" s="11">
        <v>72</v>
      </c>
      <c r="B80" s="14" t="s">
        <v>186</v>
      </c>
      <c r="C80" s="19" t="s">
        <v>214</v>
      </c>
      <c r="D80" s="15" t="s">
        <v>202</v>
      </c>
      <c r="E80" s="17" t="s">
        <v>227</v>
      </c>
    </row>
    <row r="81" spans="1:5" x14ac:dyDescent="0.35">
      <c r="A81" s="11">
        <v>73</v>
      </c>
      <c r="B81" s="14" t="s">
        <v>187</v>
      </c>
      <c r="C81" s="19" t="s">
        <v>214</v>
      </c>
      <c r="D81" s="15" t="s">
        <v>202</v>
      </c>
      <c r="E81" s="17" t="s">
        <v>227</v>
      </c>
    </row>
    <row r="82" spans="1:5" x14ac:dyDescent="0.35">
      <c r="A82" s="11">
        <v>74</v>
      </c>
      <c r="B82" s="14" t="s">
        <v>188</v>
      </c>
      <c r="C82" s="19" t="s">
        <v>204</v>
      </c>
      <c r="D82" s="15" t="s">
        <v>202</v>
      </c>
      <c r="E82" s="17" t="s">
        <v>205</v>
      </c>
    </row>
    <row r="83" spans="1:5" x14ac:dyDescent="0.35">
      <c r="A83" s="11">
        <v>75</v>
      </c>
      <c r="B83" s="14" t="s">
        <v>190</v>
      </c>
      <c r="C83" s="17" t="s">
        <v>201</v>
      </c>
      <c r="D83" s="15" t="s">
        <v>202</v>
      </c>
      <c r="E83" s="17" t="s">
        <v>274</v>
      </c>
    </row>
    <row r="84" spans="1:5" x14ac:dyDescent="0.35">
      <c r="A84" s="11">
        <v>76</v>
      </c>
      <c r="B84" s="14" t="s">
        <v>191</v>
      </c>
      <c r="C84" s="19" t="s">
        <v>214</v>
      </c>
      <c r="D84" s="15" t="s">
        <v>202</v>
      </c>
      <c r="E84" s="22" t="s">
        <v>275</v>
      </c>
    </row>
    <row r="85" spans="1:5" x14ac:dyDescent="0.35">
      <c r="A85" s="11">
        <v>77</v>
      </c>
      <c r="B85" s="14" t="s">
        <v>192</v>
      </c>
      <c r="C85" s="19" t="s">
        <v>216</v>
      </c>
      <c r="D85" s="15" t="s">
        <v>202</v>
      </c>
      <c r="E85" s="18" t="s">
        <v>217</v>
      </c>
    </row>
    <row r="86" spans="1:5" x14ac:dyDescent="0.35">
      <c r="A86" s="11">
        <v>78</v>
      </c>
      <c r="B86" s="14" t="s">
        <v>193</v>
      </c>
      <c r="C86" s="19" t="s">
        <v>234</v>
      </c>
      <c r="D86" s="15" t="s">
        <v>202</v>
      </c>
      <c r="E86" s="18" t="s">
        <v>235</v>
      </c>
    </row>
    <row r="87" spans="1:5" x14ac:dyDescent="0.35">
      <c r="A87" s="11">
        <v>79</v>
      </c>
      <c r="B87" s="14" t="s">
        <v>194</v>
      </c>
      <c r="C87" s="19" t="s">
        <v>214</v>
      </c>
      <c r="D87" s="15" t="s">
        <v>202</v>
      </c>
      <c r="E87" s="18" t="s">
        <v>276</v>
      </c>
    </row>
    <row r="88" spans="1:5" x14ac:dyDescent="0.35">
      <c r="A88" s="11">
        <v>80</v>
      </c>
      <c r="B88" s="14" t="s">
        <v>195</v>
      </c>
      <c r="C88" s="19" t="s">
        <v>216</v>
      </c>
      <c r="D88" s="15" t="s">
        <v>202</v>
      </c>
      <c r="E88" s="17" t="s">
        <v>277</v>
      </c>
    </row>
    <row r="89" spans="1:5" x14ac:dyDescent="0.35">
      <c r="A89" s="11">
        <v>81</v>
      </c>
      <c r="B89" s="14" t="s">
        <v>198</v>
      </c>
      <c r="C89" s="19" t="s">
        <v>214</v>
      </c>
      <c r="D89" s="15" t="s">
        <v>202</v>
      </c>
      <c r="E89" s="17" t="s">
        <v>278</v>
      </c>
    </row>
    <row r="90" spans="1:5" x14ac:dyDescent="0.35">
      <c r="A90" s="11">
        <v>82</v>
      </c>
      <c r="B90" s="14" t="s">
        <v>199</v>
      </c>
      <c r="C90" s="19" t="s">
        <v>204</v>
      </c>
      <c r="D90" s="15" t="s">
        <v>202</v>
      </c>
      <c r="E90" s="17" t="s">
        <v>258</v>
      </c>
    </row>
  </sheetData>
  <autoFilter ref="A1:E90" xr:uid="{00000000-0009-0000-0000-000012000000}"/>
  <mergeCells count="5">
    <mergeCell ref="A2:A8"/>
    <mergeCell ref="B2:B8"/>
    <mergeCell ref="C2:C8"/>
    <mergeCell ref="D2:D8"/>
    <mergeCell ref="E2:E8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2021</vt:lpstr>
      <vt:lpstr>+юр лица_2020</vt:lpstr>
      <vt:lpstr>+БлагСпонсор2020</vt:lpstr>
      <vt:lpstr>-+ЛектораИнформация2020</vt:lpstr>
      <vt:lpstr>_РасходыЮрлица</vt:lpstr>
      <vt:lpstr>_РасходыФЛП</vt:lpstr>
      <vt:lpstr>_РасходыЗарплата</vt:lpstr>
      <vt:lpstr>_юр ос_</vt:lpstr>
      <vt:lpstr>ЛектораИнформация</vt:lpstr>
      <vt:lpstr>Свод юр</vt:lpstr>
      <vt:lpstr>юр ос</vt:lpstr>
      <vt:lpstr>'2021'!Print_Area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2022-06-30T14:50:43Z</dcterms:modified>
</cp:coreProperties>
</file>